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7"/>
  <workbookPr defaultThemeVersion="124226"/>
  <xr:revisionPtr revIDLastSave="0" documentId="11_E1E1A3E75A51D138CA61E6C6B0921F4F85A286BF" xr6:coauthVersionLast="47" xr6:coauthVersionMax="47" xr10:uidLastSave="{00000000-0000-0000-0000-000000000000}"/>
  <bookViews>
    <workbookView xWindow="120" yWindow="120" windowWidth="17040" windowHeight="10560" xr2:uid="{00000000-000D-0000-FFFF-FFFF00000000}"/>
  </bookViews>
  <sheets>
    <sheet name="CostX" sheetId="1" r:id="rId1"/>
  </sheets>
  <definedNames>
    <definedName name="P1___Construction___Project_Contingency">CostX!$F$1183:$F$1183</definedName>
    <definedName name="P1___Infra_ESD">CostX!$I$1186:$I$1186</definedName>
    <definedName name="P1___Infra_Site_Infra">CostX!$I$1176:$I$1176</definedName>
    <definedName name="P1___Public_Realm___Open_Spaces">CostX!$F$1131:$F$1131</definedName>
    <definedName name="P1___Roads">CostX!$F$1148:$F$1148</definedName>
    <definedName name="P1_INFASTRUCTURE___Consultancy_fees">CostX!$F$1189:$F$1189</definedName>
    <definedName name="P1_INFASTRUCTURE___Staging">CostX!$F$1190:$F$1190</definedName>
    <definedName name="p2___Demolition">CostX!$F$109:$F$109</definedName>
    <definedName name="P2___INFRA_Con_Conting">CostX!$I$158:$I$158</definedName>
    <definedName name="P2___INFRA_Consult">CostX!$I$164:$I$164</definedName>
    <definedName name="P2___Infra_ESD">CostX!$I$161:$I$161</definedName>
    <definedName name="P2___Infra_Site_Infra">CostX!$I$151:$I$151</definedName>
    <definedName name="P2___Infra_Sub">CostX!$I$154:$I$154</definedName>
    <definedName name="p2___Roads">CostX!$F$126:$F$126</definedName>
    <definedName name="p2_infa___Construction___Project_Contingency">CostX!$F$158:$F$158</definedName>
    <definedName name="p2_infa___Consultancy_fees">CostX!$F$164:$F$164</definedName>
    <definedName name="p2_infa___Staging">CostX!$F$165:$F$165</definedName>
    <definedName name="P3___Infra_Const_Conting">CostX!$I$220:$I$220</definedName>
    <definedName name="P3___Infra_Consultancy_fees">CostX!$I$226:$I$226</definedName>
    <definedName name="P3___Infra_Cost">CostX!$I$216:$I$216</definedName>
    <definedName name="P3___Infra_Demo">CostX!$I$188:$I$188</definedName>
    <definedName name="P3___Infra_ESD">CostX!$I$223:$I$223</definedName>
    <definedName name="P3___Infra_Roads">CostX!$I$677:$I$677</definedName>
    <definedName name="P3___Infra_Site_Infra">CostX!$I$213:$I$213</definedName>
    <definedName name="P3___Infra_Staging">CostX!$I$227:$I$227</definedName>
    <definedName name="P4___Infra_Const_Conting">CostX!$I$602:$I$602</definedName>
    <definedName name="P4___Infra_Cost">CostX!$I$598:$I$598</definedName>
    <definedName name="P4___Infra_Demo">CostX!$I$526:$I$526</definedName>
    <definedName name="P4___Infra_ESD">CostX!$I$605:$I$605</definedName>
    <definedName name="P4___Infra_Roads">CostX!$I$569:$I$569</definedName>
    <definedName name="P4___Infra_Site_Infra">CostX!$I$595:$I$595</definedName>
    <definedName name="P4___Infra_Staging">CostX!$I$609:$I$609</definedName>
    <definedName name="P4___Inra_Consultant">CostX!$I$608:$I$608</definedName>
    <definedName name="P4___Public_Realm">CostX!$I$552:$I$552</definedName>
    <definedName name="P5___Infra_Const_Conting">CostX!$I$493:$I$493</definedName>
    <definedName name="P5___Infra_Consultant">CostX!$I$499:$I$499</definedName>
    <definedName name="P5___Infra_Cost">CostX!$I$489:$I$489</definedName>
    <definedName name="P5___Infra_Demo">CostX!$I$426:$I$426</definedName>
    <definedName name="P5___Infra_ESD">CostX!$I$496:$I$496</definedName>
    <definedName name="P5___Infra_Public_Realm">CostX!$I$444:$I$444</definedName>
    <definedName name="P5___Infra_Roads">CostX!$I$461:$I$461</definedName>
    <definedName name="P5___Infra_Site_Infra">CostX!$I$486:$I$486</definedName>
    <definedName name="P5___Infra_Staging">CostX!$I$500:$I$500</definedName>
    <definedName name="Precinct_1___Demolition___remediation">CostX!$I$1103:$I$1103</definedName>
    <definedName name="S1_P2">CostX!$I$168:$I$168</definedName>
    <definedName name="S1_P3">CostX!$I$230:$I$230</definedName>
    <definedName name="S1_P5">CostX!$I$332:$I$332</definedName>
    <definedName name="S2_P2">CostX!$I$408:$I$408</definedName>
    <definedName name="S2_P5">CostX!$I$503:$I$503</definedName>
    <definedName name="S3_P4">CostX!$I$612:$I$612</definedName>
    <definedName name="S4_P3">CostX!$I$720:$I$720</definedName>
    <definedName name="S5_P2">CostX!$I$833:$I$833</definedName>
    <definedName name="S5_P3">CostX!$I$911:$I$911</definedName>
    <definedName name="S6_P2">CostX!$I$1000:$I$1000</definedName>
    <definedName name="S7_P3">CostX!$I$1081:$I$1081</definedName>
    <definedName name="S8_P1">CostX!$I$1193:$I$1193</definedName>
    <definedName name="S8_P4">CostX!$I$1239:$I$1239</definedName>
    <definedName name="S8_P5">CostX!$F$1331:$F$1331</definedName>
    <definedName name="S8_P5_tes">CostX!$I$1331:$I$1331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29" i="1" l="1"/>
  <c r="I1329" i="1" s="1"/>
  <c r="I1328" i="1"/>
  <c r="I1327" i="1"/>
  <c r="I1324" i="1"/>
  <c r="I1321" i="1"/>
  <c r="H1312" i="1"/>
  <c r="H1311" i="1"/>
  <c r="H1310" i="1"/>
  <c r="F1306" i="1"/>
  <c r="H1306" i="1" s="1"/>
  <c r="F1305" i="1"/>
  <c r="H1305" i="1" s="1"/>
  <c r="F1304" i="1"/>
  <c r="H1304" i="1" s="1"/>
  <c r="F1303" i="1"/>
  <c r="H1303" i="1" s="1"/>
  <c r="F1300" i="1"/>
  <c r="H1300" i="1" s="1"/>
  <c r="F1299" i="1"/>
  <c r="H1299" i="1" s="1"/>
  <c r="F1314" i="1" s="1"/>
  <c r="I1314" i="1" s="1"/>
  <c r="H1287" i="1"/>
  <c r="H1286" i="1"/>
  <c r="H1285" i="1"/>
  <c r="F1281" i="1"/>
  <c r="H1281" i="1" s="1"/>
  <c r="F1280" i="1"/>
  <c r="H1280" i="1" s="1"/>
  <c r="F1279" i="1"/>
  <c r="H1279" i="1" s="1"/>
  <c r="F1278" i="1"/>
  <c r="H1278" i="1" s="1"/>
  <c r="F1277" i="1"/>
  <c r="H1277" i="1" s="1"/>
  <c r="F1289" i="1" s="1"/>
  <c r="I1289" i="1" s="1"/>
  <c r="H1270" i="1"/>
  <c r="H1269" i="1"/>
  <c r="H1268" i="1"/>
  <c r="F1264" i="1"/>
  <c r="H1264" i="1" s="1"/>
  <c r="F1262" i="1"/>
  <c r="H1262" i="1" s="1"/>
  <c r="F1272" i="1" s="1"/>
  <c r="I1272" i="1" s="1"/>
  <c r="H1254" i="1"/>
  <c r="H1253" i="1"/>
  <c r="H1252" i="1"/>
  <c r="F1248" i="1"/>
  <c r="H1248" i="1" s="1"/>
  <c r="F1256" i="1" s="1"/>
  <c r="I1256" i="1" s="1"/>
  <c r="I1237" i="1"/>
  <c r="I1236" i="1"/>
  <c r="I1235" i="1"/>
  <c r="I1232" i="1"/>
  <c r="I1229" i="1"/>
  <c r="H1220" i="1"/>
  <c r="H1219" i="1"/>
  <c r="H1218" i="1"/>
  <c r="F1214" i="1"/>
  <c r="H1214" i="1" s="1"/>
  <c r="F1213" i="1"/>
  <c r="H1213" i="1" s="1"/>
  <c r="F1212" i="1"/>
  <c r="H1212" i="1" s="1"/>
  <c r="F1209" i="1"/>
  <c r="H1209" i="1" s="1"/>
  <c r="F1208" i="1"/>
  <c r="H1208" i="1" s="1"/>
  <c r="F1207" i="1"/>
  <c r="H1207" i="1" s="1"/>
  <c r="F1222" i="1" s="1"/>
  <c r="I1222" i="1" s="1"/>
  <c r="I1191" i="1"/>
  <c r="I1190" i="1"/>
  <c r="I1189" i="1"/>
  <c r="I1186" i="1"/>
  <c r="I1183" i="1"/>
  <c r="H1174" i="1"/>
  <c r="H1173" i="1"/>
  <c r="H1172" i="1"/>
  <c r="F1168" i="1"/>
  <c r="H1168" i="1" s="1"/>
  <c r="F1167" i="1"/>
  <c r="H1167" i="1" s="1"/>
  <c r="F1166" i="1"/>
  <c r="H1166" i="1" s="1"/>
  <c r="F1165" i="1"/>
  <c r="H1165" i="1" s="1"/>
  <c r="F1162" i="1"/>
  <c r="H1162" i="1" s="1"/>
  <c r="F1161" i="1"/>
  <c r="H1161" i="1" s="1"/>
  <c r="F1160" i="1"/>
  <c r="H1160" i="1" s="1"/>
  <c r="F1159" i="1"/>
  <c r="H1159" i="1" s="1"/>
  <c r="F1158" i="1"/>
  <c r="H1158" i="1" s="1"/>
  <c r="F1157" i="1"/>
  <c r="H1157" i="1" s="1"/>
  <c r="F1156" i="1"/>
  <c r="H1156" i="1" s="1"/>
  <c r="F1176" i="1" s="1"/>
  <c r="I1176" i="1" s="1"/>
  <c r="H1146" i="1"/>
  <c r="H1145" i="1"/>
  <c r="H1144" i="1"/>
  <c r="F1141" i="1"/>
  <c r="H1141" i="1" s="1"/>
  <c r="F1140" i="1"/>
  <c r="H1140" i="1" s="1"/>
  <c r="F1139" i="1"/>
  <c r="H1139" i="1" s="1"/>
  <c r="F1138" i="1"/>
  <c r="H1138" i="1" s="1"/>
  <c r="F1137" i="1"/>
  <c r="H1137" i="1" s="1"/>
  <c r="F1136" i="1"/>
  <c r="H1136" i="1" s="1"/>
  <c r="F1148" i="1" s="1"/>
  <c r="I1148" i="1" s="1"/>
  <c r="H1129" i="1"/>
  <c r="H1128" i="1"/>
  <c r="H1127" i="1"/>
  <c r="F1123" i="1"/>
  <c r="H1123" i="1" s="1"/>
  <c r="F1122" i="1"/>
  <c r="H1122" i="1" s="1"/>
  <c r="F1121" i="1"/>
  <c r="H1121" i="1" s="1"/>
  <c r="F1120" i="1"/>
  <c r="H1120" i="1" s="1"/>
  <c r="F1119" i="1"/>
  <c r="H1119" i="1" s="1"/>
  <c r="F1118" i="1"/>
  <c r="H1118" i="1" s="1"/>
  <c r="F1117" i="1"/>
  <c r="H1117" i="1" s="1"/>
  <c r="F1115" i="1"/>
  <c r="H1115" i="1" s="1"/>
  <c r="F1114" i="1"/>
  <c r="H1114" i="1" s="1"/>
  <c r="F1113" i="1"/>
  <c r="H1113" i="1" s="1"/>
  <c r="F1112" i="1"/>
  <c r="H1112" i="1" s="1"/>
  <c r="F1111" i="1"/>
  <c r="H1111" i="1" s="1"/>
  <c r="F1131" i="1" s="1"/>
  <c r="I1131" i="1" s="1"/>
  <c r="H1101" i="1"/>
  <c r="H1100" i="1"/>
  <c r="H1099" i="1"/>
  <c r="F1096" i="1"/>
  <c r="H1096" i="1" s="1"/>
  <c r="F1095" i="1"/>
  <c r="H1095" i="1" s="1"/>
  <c r="F1094" i="1"/>
  <c r="H1094" i="1" s="1"/>
  <c r="F1093" i="1"/>
  <c r="H1093" i="1" s="1"/>
  <c r="F1103" i="1" s="1"/>
  <c r="I1103" i="1" s="1"/>
  <c r="F1332" i="1" s="1"/>
  <c r="J1332" i="1" s="1"/>
  <c r="I1079" i="1"/>
  <c r="I1078" i="1"/>
  <c r="I1077" i="1"/>
  <c r="I1074" i="1"/>
  <c r="I1071" i="1"/>
  <c r="H1062" i="1"/>
  <c r="H1061" i="1"/>
  <c r="H1060" i="1"/>
  <c r="F1055" i="1"/>
  <c r="H1055" i="1" s="1"/>
  <c r="F1054" i="1"/>
  <c r="H1054" i="1" s="1"/>
  <c r="F1053" i="1"/>
  <c r="H1053" i="1" s="1"/>
  <c r="F1050" i="1"/>
  <c r="H1050" i="1" s="1"/>
  <c r="F1049" i="1"/>
  <c r="H1049" i="1" s="1"/>
  <c r="F1047" i="1"/>
  <c r="H1047" i="1" s="1"/>
  <c r="F1064" i="1" s="1"/>
  <c r="I1064" i="1" s="1"/>
  <c r="H1037" i="1"/>
  <c r="H1036" i="1"/>
  <c r="H1035" i="1"/>
  <c r="F1031" i="1"/>
  <c r="H1031" i="1" s="1"/>
  <c r="F1030" i="1"/>
  <c r="H1030" i="1" s="1"/>
  <c r="F1029" i="1"/>
  <c r="H1029" i="1" s="1"/>
  <c r="F1028" i="1"/>
  <c r="H1028" i="1" s="1"/>
  <c r="F1027" i="1"/>
  <c r="H1027" i="1" s="1"/>
  <c r="F1039" i="1" s="1"/>
  <c r="I1039" i="1" s="1"/>
  <c r="H1020" i="1"/>
  <c r="H1019" i="1"/>
  <c r="H1018" i="1"/>
  <c r="F1014" i="1"/>
  <c r="H1014" i="1" s="1"/>
  <c r="F1013" i="1"/>
  <c r="H1013" i="1" s="1"/>
  <c r="F1012" i="1"/>
  <c r="H1012" i="1" s="1"/>
  <c r="F1022" i="1" s="1"/>
  <c r="I1022" i="1" s="1"/>
  <c r="F1082" i="1" s="1"/>
  <c r="J1082" i="1" s="1"/>
  <c r="I998" i="1"/>
  <c r="I997" i="1"/>
  <c r="I996" i="1"/>
  <c r="I993" i="1"/>
  <c r="I990" i="1"/>
  <c r="H981" i="1"/>
  <c r="H980" i="1"/>
  <c r="H979" i="1"/>
  <c r="F975" i="1"/>
  <c r="H975" i="1" s="1"/>
  <c r="F974" i="1"/>
  <c r="H974" i="1" s="1"/>
  <c r="F973" i="1"/>
  <c r="H973" i="1" s="1"/>
  <c r="F970" i="1"/>
  <c r="H970" i="1" s="1"/>
  <c r="F969" i="1"/>
  <c r="H969" i="1" s="1"/>
  <c r="F968" i="1"/>
  <c r="H968" i="1" s="1"/>
  <c r="F983" i="1" s="1"/>
  <c r="I983" i="1" s="1"/>
  <c r="H958" i="1"/>
  <c r="H957" i="1"/>
  <c r="H956" i="1"/>
  <c r="F953" i="1"/>
  <c r="H953" i="1" s="1"/>
  <c r="F952" i="1"/>
  <c r="H952" i="1" s="1"/>
  <c r="F951" i="1"/>
  <c r="H951" i="1" s="1"/>
  <c r="F950" i="1"/>
  <c r="H950" i="1" s="1"/>
  <c r="F949" i="1"/>
  <c r="H949" i="1" s="1"/>
  <c r="F948" i="1"/>
  <c r="H948" i="1" s="1"/>
  <c r="F947" i="1"/>
  <c r="H947" i="1" s="1"/>
  <c r="F945" i="1"/>
  <c r="H945" i="1" s="1"/>
  <c r="F944" i="1"/>
  <c r="H944" i="1" s="1"/>
  <c r="F943" i="1"/>
  <c r="H943" i="1" s="1"/>
  <c r="F942" i="1"/>
  <c r="H942" i="1" s="1"/>
  <c r="F941" i="1"/>
  <c r="H941" i="1" s="1"/>
  <c r="F960" i="1" s="1"/>
  <c r="I960" i="1" s="1"/>
  <c r="H931" i="1"/>
  <c r="H930" i="1"/>
  <c r="H929" i="1"/>
  <c r="F925" i="1"/>
  <c r="H925" i="1" s="1"/>
  <c r="F924" i="1"/>
  <c r="H924" i="1" s="1"/>
  <c r="F923" i="1"/>
  <c r="H923" i="1" s="1"/>
  <c r="F933" i="1" s="1"/>
  <c r="I933" i="1" s="1"/>
  <c r="F1001" i="1" s="1"/>
  <c r="J1001" i="1" s="1"/>
  <c r="I909" i="1"/>
  <c r="I908" i="1"/>
  <c r="I907" i="1"/>
  <c r="I904" i="1"/>
  <c r="I901" i="1"/>
  <c r="H892" i="1"/>
  <c r="H891" i="1"/>
  <c r="H890" i="1"/>
  <c r="F885" i="1"/>
  <c r="H885" i="1" s="1"/>
  <c r="F884" i="1"/>
  <c r="H884" i="1" s="1"/>
  <c r="F883" i="1"/>
  <c r="H883" i="1" s="1"/>
  <c r="F880" i="1"/>
  <c r="H880" i="1" s="1"/>
  <c r="F879" i="1"/>
  <c r="H879" i="1" s="1"/>
  <c r="F877" i="1"/>
  <c r="H877" i="1" s="1"/>
  <c r="F894" i="1" s="1"/>
  <c r="I894" i="1" s="1"/>
  <c r="H867" i="1"/>
  <c r="H866" i="1"/>
  <c r="H865" i="1"/>
  <c r="F861" i="1"/>
  <c r="H861" i="1" s="1"/>
  <c r="F860" i="1"/>
  <c r="H860" i="1" s="1"/>
  <c r="F859" i="1"/>
  <c r="H859" i="1" s="1"/>
  <c r="F858" i="1"/>
  <c r="H858" i="1" s="1"/>
  <c r="F857" i="1"/>
  <c r="H857" i="1" s="1"/>
  <c r="F869" i="1" s="1"/>
  <c r="I869" i="1" s="1"/>
  <c r="H850" i="1"/>
  <c r="H849" i="1"/>
  <c r="H848" i="1"/>
  <c r="F844" i="1"/>
  <c r="H844" i="1" s="1"/>
  <c r="F843" i="1"/>
  <c r="H843" i="1" s="1"/>
  <c r="F852" i="1" s="1"/>
  <c r="I852" i="1" s="1"/>
  <c r="F831" i="1"/>
  <c r="I831" i="1" s="1"/>
  <c r="I830" i="1"/>
  <c r="I829" i="1"/>
  <c r="I828" i="1"/>
  <c r="I825" i="1"/>
  <c r="I822" i="1"/>
  <c r="H813" i="1"/>
  <c r="H812" i="1"/>
  <c r="H811" i="1"/>
  <c r="F807" i="1"/>
  <c r="H807" i="1" s="1"/>
  <c r="F806" i="1"/>
  <c r="H806" i="1" s="1"/>
  <c r="F805" i="1"/>
  <c r="H805" i="1" s="1"/>
  <c r="F802" i="1"/>
  <c r="H802" i="1" s="1"/>
  <c r="F801" i="1"/>
  <c r="H801" i="1" s="1"/>
  <c r="F800" i="1"/>
  <c r="H800" i="1" s="1"/>
  <c r="F799" i="1"/>
  <c r="H799" i="1" s="1"/>
  <c r="F798" i="1"/>
  <c r="H798" i="1" s="1"/>
  <c r="F797" i="1"/>
  <c r="H797" i="1" s="1"/>
  <c r="F815" i="1" s="1"/>
  <c r="I815" i="1" s="1"/>
  <c r="H787" i="1"/>
  <c r="H786" i="1"/>
  <c r="H785" i="1"/>
  <c r="F781" i="1"/>
  <c r="H781" i="1" s="1"/>
  <c r="F780" i="1"/>
  <c r="H780" i="1" s="1"/>
  <c r="F779" i="1"/>
  <c r="H779" i="1" s="1"/>
  <c r="F778" i="1"/>
  <c r="H778" i="1" s="1"/>
  <c r="F777" i="1"/>
  <c r="H777" i="1" s="1"/>
  <c r="F776" i="1"/>
  <c r="H776" i="1" s="1"/>
  <c r="F789" i="1" s="1"/>
  <c r="I789" i="1" s="1"/>
  <c r="H769" i="1"/>
  <c r="H768" i="1"/>
  <c r="H767" i="1"/>
  <c r="F764" i="1"/>
  <c r="H764" i="1" s="1"/>
  <c r="F763" i="1"/>
  <c r="H763" i="1" s="1"/>
  <c r="F762" i="1"/>
  <c r="H762" i="1" s="1"/>
  <c r="F761" i="1"/>
  <c r="H761" i="1" s="1"/>
  <c r="F760" i="1"/>
  <c r="H760" i="1" s="1"/>
  <c r="F759" i="1"/>
  <c r="H759" i="1" s="1"/>
  <c r="F758" i="1"/>
  <c r="H758" i="1" s="1"/>
  <c r="F757" i="1"/>
  <c r="H757" i="1" s="1"/>
  <c r="F756" i="1"/>
  <c r="H756" i="1" s="1"/>
  <c r="F754" i="1"/>
  <c r="H754" i="1" s="1"/>
  <c r="F753" i="1"/>
  <c r="H753" i="1" s="1"/>
  <c r="F752" i="1"/>
  <c r="H752" i="1" s="1"/>
  <c r="F751" i="1"/>
  <c r="H751" i="1" s="1"/>
  <c r="F750" i="1"/>
  <c r="H750" i="1" s="1"/>
  <c r="F771" i="1" s="1"/>
  <c r="I771" i="1" s="1"/>
  <c r="H740" i="1"/>
  <c r="H739" i="1"/>
  <c r="H738" i="1"/>
  <c r="F734" i="1"/>
  <c r="H734" i="1" s="1"/>
  <c r="F733" i="1"/>
  <c r="H733" i="1" s="1"/>
  <c r="F732" i="1"/>
  <c r="H732" i="1" s="1"/>
  <c r="F731" i="1"/>
  <c r="H731" i="1" s="1"/>
  <c r="F742" i="1" s="1"/>
  <c r="I742" i="1" s="1"/>
  <c r="F912" i="1" s="1"/>
  <c r="J912" i="1" s="1"/>
  <c r="F718" i="1"/>
  <c r="I718" i="1" s="1"/>
  <c r="I717" i="1"/>
  <c r="I716" i="1"/>
  <c r="I715" i="1"/>
  <c r="I712" i="1"/>
  <c r="I709" i="1"/>
  <c r="H700" i="1"/>
  <c r="H699" i="1"/>
  <c r="H698" i="1"/>
  <c r="F693" i="1"/>
  <c r="H693" i="1" s="1"/>
  <c r="F692" i="1"/>
  <c r="H692" i="1" s="1"/>
  <c r="F691" i="1"/>
  <c r="H691" i="1" s="1"/>
  <c r="F688" i="1"/>
  <c r="H688" i="1" s="1"/>
  <c r="F687" i="1"/>
  <c r="H687" i="1" s="1"/>
  <c r="F685" i="1"/>
  <c r="H685" i="1" s="1"/>
  <c r="F702" i="1" s="1"/>
  <c r="I702" i="1" s="1"/>
  <c r="H675" i="1"/>
  <c r="H674" i="1"/>
  <c r="H673" i="1"/>
  <c r="F669" i="1"/>
  <c r="H669" i="1" s="1"/>
  <c r="F668" i="1"/>
  <c r="H668" i="1" s="1"/>
  <c r="F667" i="1"/>
  <c r="H667" i="1" s="1"/>
  <c r="F666" i="1"/>
  <c r="H666" i="1" s="1"/>
  <c r="F665" i="1"/>
  <c r="H665" i="1" s="1"/>
  <c r="F677" i="1" s="1"/>
  <c r="I677" i="1" s="1"/>
  <c r="H658" i="1"/>
  <c r="H657" i="1"/>
  <c r="H656" i="1"/>
  <c r="F653" i="1"/>
  <c r="H653" i="1" s="1"/>
  <c r="F652" i="1"/>
  <c r="H652" i="1" s="1"/>
  <c r="F651" i="1"/>
  <c r="H651" i="1" s="1"/>
  <c r="F650" i="1"/>
  <c r="H650" i="1" s="1"/>
  <c r="F649" i="1"/>
  <c r="H649" i="1" s="1"/>
  <c r="F648" i="1"/>
  <c r="H648" i="1" s="1"/>
  <c r="F647" i="1"/>
  <c r="H647" i="1" s="1"/>
  <c r="F645" i="1"/>
  <c r="H645" i="1" s="1"/>
  <c r="F644" i="1"/>
  <c r="H644" i="1" s="1"/>
  <c r="F643" i="1"/>
  <c r="H643" i="1" s="1"/>
  <c r="F660" i="1" s="1"/>
  <c r="I660" i="1" s="1"/>
  <c r="H633" i="1"/>
  <c r="H632" i="1"/>
  <c r="H631" i="1"/>
  <c r="F627" i="1"/>
  <c r="H627" i="1" s="1"/>
  <c r="F626" i="1"/>
  <c r="H626" i="1" s="1"/>
  <c r="F625" i="1"/>
  <c r="H625" i="1" s="1"/>
  <c r="F624" i="1"/>
  <c r="H624" i="1" s="1"/>
  <c r="F635" i="1" s="1"/>
  <c r="I635" i="1" s="1"/>
  <c r="F721" i="1" s="1"/>
  <c r="J721" i="1" s="1"/>
  <c r="I610" i="1"/>
  <c r="I609" i="1"/>
  <c r="I608" i="1"/>
  <c r="I605" i="1"/>
  <c r="I602" i="1"/>
  <c r="H593" i="1"/>
  <c r="H592" i="1"/>
  <c r="H591" i="1"/>
  <c r="F587" i="1"/>
  <c r="H587" i="1" s="1"/>
  <c r="F586" i="1"/>
  <c r="H586" i="1" s="1"/>
  <c r="F585" i="1"/>
  <c r="H585" i="1" s="1"/>
  <c r="F584" i="1"/>
  <c r="H584" i="1" s="1"/>
  <c r="F581" i="1"/>
  <c r="H581" i="1" s="1"/>
  <c r="F580" i="1"/>
  <c r="H580" i="1" s="1"/>
  <c r="F579" i="1"/>
  <c r="H579" i="1" s="1"/>
  <c r="F595" i="1" s="1"/>
  <c r="I595" i="1" s="1"/>
  <c r="H567" i="1"/>
  <c r="H566" i="1"/>
  <c r="H565" i="1"/>
  <c r="F561" i="1"/>
  <c r="H561" i="1" s="1"/>
  <c r="F560" i="1"/>
  <c r="H560" i="1" s="1"/>
  <c r="F559" i="1"/>
  <c r="H559" i="1" s="1"/>
  <c r="F558" i="1"/>
  <c r="H558" i="1" s="1"/>
  <c r="F557" i="1"/>
  <c r="H557" i="1" s="1"/>
  <c r="F569" i="1" s="1"/>
  <c r="I569" i="1" s="1"/>
  <c r="H550" i="1"/>
  <c r="H549" i="1"/>
  <c r="H548" i="1"/>
  <c r="F544" i="1"/>
  <c r="H544" i="1" s="1"/>
  <c r="F543" i="1"/>
  <c r="H543" i="1" s="1"/>
  <c r="F542" i="1"/>
  <c r="H542" i="1" s="1"/>
  <c r="F541" i="1"/>
  <c r="H541" i="1" s="1"/>
  <c r="F540" i="1"/>
  <c r="H540" i="1" s="1"/>
  <c r="F539" i="1"/>
  <c r="H539" i="1" s="1"/>
  <c r="F538" i="1"/>
  <c r="H538" i="1" s="1"/>
  <c r="F536" i="1"/>
  <c r="H536" i="1" s="1"/>
  <c r="F535" i="1"/>
  <c r="H535" i="1" s="1"/>
  <c r="F534" i="1"/>
  <c r="H534" i="1" s="1"/>
  <c r="F552" i="1" s="1"/>
  <c r="I552" i="1" s="1"/>
  <c r="H524" i="1"/>
  <c r="H523" i="1"/>
  <c r="H522" i="1"/>
  <c r="F518" i="1"/>
  <c r="H518" i="1" s="1"/>
  <c r="F517" i="1"/>
  <c r="H517" i="1" s="1"/>
  <c r="F516" i="1"/>
  <c r="H516" i="1" s="1"/>
  <c r="F515" i="1"/>
  <c r="H515" i="1" s="1"/>
  <c r="F526" i="1" s="1"/>
  <c r="I526" i="1" s="1"/>
  <c r="F613" i="1" s="1"/>
  <c r="J613" i="1" s="1"/>
  <c r="I501" i="1"/>
  <c r="I500" i="1"/>
  <c r="I499" i="1"/>
  <c r="I496" i="1"/>
  <c r="I493" i="1"/>
  <c r="H484" i="1"/>
  <c r="H483" i="1"/>
  <c r="H482" i="1"/>
  <c r="F478" i="1"/>
  <c r="H478" i="1" s="1"/>
  <c r="F477" i="1"/>
  <c r="H477" i="1" s="1"/>
  <c r="F476" i="1"/>
  <c r="H476" i="1" s="1"/>
  <c r="F473" i="1"/>
  <c r="H473" i="1" s="1"/>
  <c r="F472" i="1"/>
  <c r="H472" i="1" s="1"/>
  <c r="F471" i="1"/>
  <c r="H471" i="1" s="1"/>
  <c r="F486" i="1" s="1"/>
  <c r="I486" i="1" s="1"/>
  <c r="H459" i="1"/>
  <c r="H458" i="1"/>
  <c r="H457" i="1"/>
  <c r="F453" i="1"/>
  <c r="H453" i="1" s="1"/>
  <c r="F452" i="1"/>
  <c r="H452" i="1" s="1"/>
  <c r="F451" i="1"/>
  <c r="H451" i="1" s="1"/>
  <c r="F450" i="1"/>
  <c r="H450" i="1" s="1"/>
  <c r="F449" i="1"/>
  <c r="H449" i="1" s="1"/>
  <c r="F461" i="1" s="1"/>
  <c r="I461" i="1" s="1"/>
  <c r="H442" i="1"/>
  <c r="H441" i="1"/>
  <c r="H440" i="1"/>
  <c r="F436" i="1"/>
  <c r="H436" i="1" s="1"/>
  <c r="F434" i="1"/>
  <c r="H434" i="1" s="1"/>
  <c r="F433" i="1"/>
  <c r="H433" i="1" s="1"/>
  <c r="F432" i="1"/>
  <c r="H432" i="1" s="1"/>
  <c r="F444" i="1" s="1"/>
  <c r="I444" i="1" s="1"/>
  <c r="H424" i="1"/>
  <c r="H423" i="1"/>
  <c r="H422" i="1"/>
  <c r="F418" i="1"/>
  <c r="H418" i="1" s="1"/>
  <c r="F417" i="1"/>
  <c r="H417" i="1" s="1"/>
  <c r="F426" i="1" s="1"/>
  <c r="I426" i="1" s="1"/>
  <c r="I406" i="1"/>
  <c r="I405" i="1"/>
  <c r="I404" i="1"/>
  <c r="I401" i="1"/>
  <c r="I398" i="1"/>
  <c r="H389" i="1"/>
  <c r="H388" i="1"/>
  <c r="H387" i="1"/>
  <c r="F383" i="1"/>
  <c r="H383" i="1" s="1"/>
  <c r="F382" i="1"/>
  <c r="H382" i="1" s="1"/>
  <c r="F381" i="1"/>
  <c r="H381" i="1" s="1"/>
  <c r="F378" i="1"/>
  <c r="H378" i="1" s="1"/>
  <c r="F377" i="1"/>
  <c r="H377" i="1" s="1"/>
  <c r="F376" i="1"/>
  <c r="H376" i="1" s="1"/>
  <c r="F391" i="1" s="1"/>
  <c r="I391" i="1" s="1"/>
  <c r="H366" i="1"/>
  <c r="H365" i="1"/>
  <c r="H364" i="1"/>
  <c r="F360" i="1"/>
  <c r="H360" i="1" s="1"/>
  <c r="F359" i="1"/>
  <c r="H359" i="1" s="1"/>
  <c r="F358" i="1"/>
  <c r="H358" i="1" s="1"/>
  <c r="F357" i="1"/>
  <c r="H357" i="1" s="1"/>
  <c r="F356" i="1"/>
  <c r="H356" i="1" s="1"/>
  <c r="F368" i="1" s="1"/>
  <c r="I368" i="1" s="1"/>
  <c r="H349" i="1"/>
  <c r="H348" i="1"/>
  <c r="H347" i="1"/>
  <c r="F343" i="1"/>
  <c r="H343" i="1" s="1"/>
  <c r="F342" i="1"/>
  <c r="H342" i="1" s="1"/>
  <c r="F351" i="1" s="1"/>
  <c r="I351" i="1" s="1"/>
  <c r="F504" i="1" s="1"/>
  <c r="J504" i="1" s="1"/>
  <c r="I330" i="1"/>
  <c r="I329" i="1"/>
  <c r="I328" i="1"/>
  <c r="I325" i="1"/>
  <c r="I322" i="1"/>
  <c r="H313" i="1"/>
  <c r="H312" i="1"/>
  <c r="H311" i="1"/>
  <c r="F307" i="1"/>
  <c r="H307" i="1" s="1"/>
  <c r="F306" i="1"/>
  <c r="H306" i="1" s="1"/>
  <c r="F305" i="1"/>
  <c r="H305" i="1" s="1"/>
  <c r="F302" i="1"/>
  <c r="H302" i="1" s="1"/>
  <c r="F301" i="1"/>
  <c r="H301" i="1" s="1"/>
  <c r="F300" i="1"/>
  <c r="H300" i="1" s="1"/>
  <c r="F315" i="1" s="1"/>
  <c r="I315" i="1" s="1"/>
  <c r="H288" i="1"/>
  <c r="H287" i="1"/>
  <c r="H286" i="1"/>
  <c r="F282" i="1"/>
  <c r="H282" i="1" s="1"/>
  <c r="F281" i="1"/>
  <c r="H281" i="1" s="1"/>
  <c r="F280" i="1"/>
  <c r="H280" i="1" s="1"/>
  <c r="F279" i="1"/>
  <c r="H279" i="1" s="1"/>
  <c r="F278" i="1"/>
  <c r="H278" i="1" s="1"/>
  <c r="F290" i="1" s="1"/>
  <c r="I290" i="1" s="1"/>
  <c r="H271" i="1"/>
  <c r="H270" i="1"/>
  <c r="H269" i="1"/>
  <c r="F265" i="1"/>
  <c r="H265" i="1" s="1"/>
  <c r="F264" i="1"/>
  <c r="H264" i="1" s="1"/>
  <c r="F263" i="1"/>
  <c r="H263" i="1" s="1"/>
  <c r="F262" i="1"/>
  <c r="H262" i="1" s="1"/>
  <c r="F261" i="1"/>
  <c r="H261" i="1" s="1"/>
  <c r="F260" i="1"/>
  <c r="H260" i="1" s="1"/>
  <c r="F259" i="1"/>
  <c r="H259" i="1" s="1"/>
  <c r="F257" i="1"/>
  <c r="H257" i="1" s="1"/>
  <c r="F256" i="1"/>
  <c r="H256" i="1" s="1"/>
  <c r="F255" i="1"/>
  <c r="H255" i="1" s="1"/>
  <c r="F273" i="1" s="1"/>
  <c r="I273" i="1" s="1"/>
  <c r="H247" i="1"/>
  <c r="H246" i="1"/>
  <c r="H245" i="1"/>
  <c r="F241" i="1"/>
  <c r="H241" i="1" s="1"/>
  <c r="F240" i="1"/>
  <c r="H240" i="1" s="1"/>
  <c r="F249" i="1" s="1"/>
  <c r="I249" i="1" s="1"/>
  <c r="I228" i="1"/>
  <c r="I227" i="1"/>
  <c r="I226" i="1"/>
  <c r="I223" i="1"/>
  <c r="I220" i="1"/>
  <c r="H211" i="1"/>
  <c r="H210" i="1"/>
  <c r="H209" i="1"/>
  <c r="F204" i="1"/>
  <c r="H204" i="1" s="1"/>
  <c r="F203" i="1"/>
  <c r="H203" i="1" s="1"/>
  <c r="F202" i="1"/>
  <c r="H202" i="1" s="1"/>
  <c r="F199" i="1"/>
  <c r="H199" i="1" s="1"/>
  <c r="F198" i="1"/>
  <c r="H198" i="1" s="1"/>
  <c r="F196" i="1"/>
  <c r="H196" i="1" s="1"/>
  <c r="F213" i="1" s="1"/>
  <c r="I213" i="1" s="1"/>
  <c r="H186" i="1"/>
  <c r="H185" i="1"/>
  <c r="H184" i="1"/>
  <c r="F180" i="1"/>
  <c r="H180" i="1" s="1"/>
  <c r="F179" i="1"/>
  <c r="H179" i="1" s="1"/>
  <c r="F178" i="1"/>
  <c r="H178" i="1" s="1"/>
  <c r="F188" i="1" s="1"/>
  <c r="I188" i="1" s="1"/>
  <c r="I166" i="1"/>
  <c r="I165" i="1"/>
  <c r="I164" i="1"/>
  <c r="I161" i="1"/>
  <c r="I158" i="1"/>
  <c r="H149" i="1"/>
  <c r="H148" i="1"/>
  <c r="H147" i="1"/>
  <c r="F142" i="1"/>
  <c r="H142" i="1" s="1"/>
  <c r="F141" i="1"/>
  <c r="H141" i="1" s="1"/>
  <c r="F140" i="1"/>
  <c r="H140" i="1" s="1"/>
  <c r="F137" i="1"/>
  <c r="H137" i="1" s="1"/>
  <c r="F136" i="1"/>
  <c r="H136" i="1" s="1"/>
  <c r="F134" i="1"/>
  <c r="H134" i="1" s="1"/>
  <c r="F151" i="1" s="1"/>
  <c r="I151" i="1" s="1"/>
  <c r="H124" i="1"/>
  <c r="H123" i="1"/>
  <c r="H122" i="1"/>
  <c r="F118" i="1"/>
  <c r="H118" i="1" s="1"/>
  <c r="F117" i="1"/>
  <c r="H117" i="1" s="1"/>
  <c r="F116" i="1"/>
  <c r="H116" i="1" s="1"/>
  <c r="F115" i="1"/>
  <c r="H115" i="1" s="1"/>
  <c r="F114" i="1"/>
  <c r="H114" i="1" s="1"/>
  <c r="F126" i="1" s="1"/>
  <c r="I126" i="1" s="1"/>
  <c r="H107" i="1"/>
  <c r="H106" i="1"/>
  <c r="H105" i="1"/>
  <c r="F101" i="1"/>
  <c r="H101" i="1" s="1"/>
  <c r="F100" i="1"/>
  <c r="H100" i="1" s="1"/>
  <c r="F99" i="1"/>
  <c r="H99" i="1" s="1"/>
  <c r="F109" i="1" s="1"/>
  <c r="I109" i="1" s="1"/>
  <c r="F333" i="1" s="1"/>
  <c r="J333" i="1" s="1"/>
  <c r="F89" i="1"/>
  <c r="J89" i="1" s="1"/>
  <c r="F80" i="1"/>
  <c r="J80" i="1" s="1"/>
  <c r="F42" i="1"/>
  <c r="J42" i="1" s="1"/>
  <c r="F29" i="1"/>
  <c r="J29" i="1" s="1"/>
  <c r="J1342" i="1" s="1"/>
</calcChain>
</file>

<file path=xl/sharedStrings.xml><?xml version="1.0" encoding="utf-8"?>
<sst xmlns="http://schemas.openxmlformats.org/spreadsheetml/2006/main" count="1777" uniqueCount="232">
  <si>
    <t>UTAS Sandy Bay - Stage 2</t>
  </si>
  <si>
    <t>UTAS Sandy Bay -Stage 6 - Infrastructure Staging</t>
  </si>
  <si>
    <t>Code</t>
  </si>
  <si>
    <t>Description</t>
  </si>
  <si>
    <t>Quantity</t>
  </si>
  <si>
    <t>UOM</t>
  </si>
  <si>
    <t>Rate</t>
  </si>
  <si>
    <t>SubTotal</t>
  </si>
  <si>
    <t>Factor</t>
  </si>
  <si>
    <t>Total</t>
  </si>
  <si>
    <t>User1</t>
  </si>
  <si>
    <t>User2</t>
  </si>
  <si>
    <t>User3</t>
  </si>
  <si>
    <t>User4</t>
  </si>
  <si>
    <t>User5</t>
  </si>
  <si>
    <t>User6</t>
  </si>
  <si>
    <t>P1</t>
  </si>
  <si>
    <t>P2</t>
  </si>
  <si>
    <t>P3</t>
  </si>
  <si>
    <t>P4</t>
  </si>
  <si>
    <t>P5</t>
  </si>
  <si>
    <t>APPROACH AND METHODOLOGY</t>
  </si>
  <si>
    <t>WT Partnership has prepared a Masterplan Estimate based on a preliminary concept design documentation provided by UPPL and the Consultant Team.</t>
  </si>
  <si>
    <t>We highlight that due to the preliminary nature of the documentation, our Estimate should be viewed as indicative and a preliminary opinion of the probable order of cost based on a concept without definition of design scope or quality.</t>
  </si>
  <si>
    <t>WT have derived areas and quantities based on the preliminary concept design and applied rates to these. Furthermore, we have had input from the Architect, Landscape Architect, Structural, Services and Civil Engineers, Sustainability Consultant.</t>
  </si>
  <si>
    <t>The cost has been benchmarked against other urban and precinct redevelopments in order to establish a realistic budget for the current preliminary concept design.</t>
  </si>
  <si>
    <t>WT has used comparable projects in Melbourne and Hobart and then made adjustment to rates based on current Hobart construction market.</t>
  </si>
  <si>
    <t>Where WT has not been provided with sufficient information, we have made assumptions and allowances which will require detailed review once the design is developed.</t>
  </si>
  <si>
    <t>Our estimate includes contingency provisions of 5% for design contingency and 5% for construction contingency. These are contingency allowances that are applied and determined based on the level of documentation, type of project and the extent of unknowns.</t>
  </si>
  <si>
    <t>These percentages have been applied across the building works, public realm areas, roads and site infrastructure works. They are predominately to cover design related items and only some level of risk items</t>
  </si>
  <si>
    <t>The design contingency covers the evolution of the design through the various design phases and it is adjusted as the design detail is incorporated in the documentation.</t>
  </si>
  <si>
    <t>The construction contingency allows for any additional and/or unknown costs that may arise or client-initiated changes throughout the construction period and therefore become the variation to the Contract.</t>
  </si>
  <si>
    <t>TOTAL Approach and Methodology</t>
  </si>
  <si>
    <t>AVM</t>
  </si>
  <si>
    <t>PROJECT DEFINITION</t>
  </si>
  <si>
    <t>The University of Tasmania (UTAS) is exploring options for the reuse and development of its assets at its Sandy Bay Campus, as part of an overall strategy to relocate infrastructure within Central Hobart.</t>
  </si>
  <si>
    <t>The works are spread over 5 No Precincts including the following scope:</t>
  </si>
  <si>
    <t>Dash in A:Code = Indent the line</t>
  </si>
  <si>
    <t>-</t>
  </si>
  <si>
    <t>New Buildings and lot development works</t>
  </si>
  <si>
    <t>Refurbishment of existing buildings and repurposed into new functions</t>
  </si>
  <si>
    <t>Public realm and open spaces</t>
  </si>
  <si>
    <t>Road network</t>
  </si>
  <si>
    <t>Site services and infrastructure</t>
  </si>
  <si>
    <t>TOTAL Project Definition</t>
  </si>
  <si>
    <t>ASSUMPTIONS &amp; EXCLUSIONS</t>
  </si>
  <si>
    <t>Assumptions</t>
  </si>
  <si>
    <t>Site infrastructure remain as a $/m2, split into the stages</t>
  </si>
  <si>
    <t>Onsite Detention to remain in Precinct 1 (Stage 8) until further information on Stage specific</t>
  </si>
  <si>
    <t>Refer to Sandy Bay Masterplan Stage 6 Estimate No 5 Rev 1 for all detailed take and rates</t>
  </si>
  <si>
    <t>Specifically excluded from this estimate are the following items:</t>
  </si>
  <si>
    <t>Architectural dig and Cost involved with architectural relics</t>
  </si>
  <si>
    <t>Project contingency - advised to be carried elsewhere in feasibility modelling</t>
  </si>
  <si>
    <t>Underpinning of adjacent footings</t>
  </si>
  <si>
    <t>Removal of hazardous materials from existing buildings</t>
  </si>
  <si>
    <t>Abnormal and unforeseen ground conditions (e.g. rock excavation, piling, etc.) unless noted otherwise</t>
  </si>
  <si>
    <t>Transfer Structures</t>
  </si>
  <si>
    <t>Tenancy fitout (Base building only included in estimate)</t>
  </si>
  <si>
    <t>External building signage</t>
  </si>
  <si>
    <t>Works outside the site boundary unless noted otherwise</t>
  </si>
  <si>
    <t>Public Transport Works</t>
  </si>
  <si>
    <t>Adjoining owner issues</t>
  </si>
  <si>
    <t>Loose furniture, fittings, and equipment</t>
  </si>
  <si>
    <t>Traffic changes and signalisation beyond allowance in estimate</t>
  </si>
  <si>
    <t>Digital wayfinding strategy</t>
  </si>
  <si>
    <t>Ground condition - subgrade improvement</t>
  </si>
  <si>
    <t>Services other than electrical and comms pits below a meter</t>
  </si>
  <si>
    <t>Allowance for redirections / diversion or upgrade of existing services beyond that included in estimate</t>
  </si>
  <si>
    <t>Developer contributions</t>
  </si>
  <si>
    <t>Site access restrictions</t>
  </si>
  <si>
    <t>Work out of normal working hours</t>
  </si>
  <si>
    <t>Negotiated Contracts / Construction Management</t>
  </si>
  <si>
    <t>Cost Escalation beyond October 2021</t>
  </si>
  <si>
    <t>Financing Costs</t>
  </si>
  <si>
    <t>Land, legal and holding costs</t>
  </si>
  <si>
    <t>Marketing/leasing (advertising and promotional)</t>
  </si>
  <si>
    <t>Delay and Prolongation Allowances</t>
  </si>
  <si>
    <t>Costs associated with the COVID-19 pandemic</t>
  </si>
  <si>
    <t>GST</t>
  </si>
  <si>
    <t>TOTAL Assumptions &amp; Exclusions</t>
  </si>
  <si>
    <t>DOCUMENTION</t>
  </si>
  <si>
    <t>The estimate is based on the following documentation:</t>
  </si>
  <si>
    <t>Development Schedule and summary Rev 6 prepared by CHC Architects dated 4 November 2021</t>
  </si>
  <si>
    <t>Illistrative Masterplan_Rev 6 prepared by CHC Architects dated 4 November 2021</t>
  </si>
  <si>
    <t>Sandy Bay Masterplan Staging powerpoint prepared by UPPL recieved 8 November 2021</t>
  </si>
  <si>
    <t>TOTAL Documention</t>
  </si>
  <si>
    <t>STAGE 1</t>
  </si>
  <si>
    <t>STAGE 1 - PRECINCT 2</t>
  </si>
  <si>
    <t>INFRASTRUCTURE COST (Including Preliminaries and Margin)</t>
  </si>
  <si>
    <t>Demolition</t>
  </si>
  <si>
    <t>Demolition of existing buildings - based on building footprint only, no detail provided on GFA</t>
  </si>
  <si>
    <t>m2</t>
  </si>
  <si>
    <t>Decomissioning and removal of substations</t>
  </si>
  <si>
    <t>No</t>
  </si>
  <si>
    <t>Site clearance and strip</t>
  </si>
  <si>
    <t>Subtotal</t>
  </si>
  <si>
    <t>Preliminaries</t>
  </si>
  <si>
    <t>%</t>
  </si>
  <si>
    <t>Margin</t>
  </si>
  <si>
    <t>Design Contingency</t>
  </si>
  <si>
    <t>TOTAL Demolition</t>
  </si>
  <si>
    <t>Roads</t>
  </si>
  <si>
    <t>Allow for new roads</t>
  </si>
  <si>
    <t>Allow for new kerb and channel</t>
  </si>
  <si>
    <t>m</t>
  </si>
  <si>
    <t>Lighting - say 1no per 40m</t>
  </si>
  <si>
    <t>Signage (excludes digital)</t>
  </si>
  <si>
    <t>CCTV</t>
  </si>
  <si>
    <t>TOTAL Roads</t>
  </si>
  <si>
    <t>Site Services Infrastructure &amp; Utilities</t>
  </si>
  <si>
    <t>Allow for the following site infrastructure allowances:</t>
  </si>
  <si>
    <t>Substation costs included in Authority fees and charges</t>
  </si>
  <si>
    <t>Note</t>
  </si>
  <si>
    <t>Sewer Reticulation</t>
  </si>
  <si>
    <t>Rain water</t>
  </si>
  <si>
    <t>Excluded</t>
  </si>
  <si>
    <t>Stormwater drainage to roads</t>
  </si>
  <si>
    <t>Irrigation Water</t>
  </si>
  <si>
    <t>Fire fighting fittings and pipes - assumed no upgrade</t>
  </si>
  <si>
    <t>Potable Water - assumed no upgrade</t>
  </si>
  <si>
    <t>Telecommunications</t>
  </si>
  <si>
    <t>HV Ring Main</t>
  </si>
  <si>
    <t>Taznet internal site electrical infrastructure</t>
  </si>
  <si>
    <t>Detention works - 900m3</t>
  </si>
  <si>
    <t>TOTAL Site Services Infrastructure &amp; Utilities</t>
  </si>
  <si>
    <t>SUB-TOTAL INFRASTRUCTURE COST AT  OCTOBER 2021 (EXCL GST)</t>
  </si>
  <si>
    <t>CONTINGENT PROVISIONS</t>
  </si>
  <si>
    <t>Item</t>
  </si>
  <si>
    <t>Incl in rates</t>
  </si>
  <si>
    <t>Construction Contingency</t>
  </si>
  <si>
    <t>ESD &amp; WELLNESS (% of Infrastructure Cost)</t>
  </si>
  <si>
    <t>Allowance for 5 Star ESD &amp; Wellness</t>
  </si>
  <si>
    <t>FEES AND CHARGES</t>
  </si>
  <si>
    <t>Consultancy fees</t>
  </si>
  <si>
    <t>Staging and Temporary Works</t>
  </si>
  <si>
    <t>Escalation</t>
  </si>
  <si>
    <t>Excl</t>
  </si>
  <si>
    <t>TOTAL INFRASTRUCTURE COST AT OCTOBER 2021 (EXCL GST)</t>
  </si>
  <si>
    <t>STAGE 1 - PRECINCT 3</t>
  </si>
  <si>
    <t>Demolition of existing carpark</t>
  </si>
  <si>
    <t>Site Services Infrasturcture &amp; Utilities</t>
  </si>
  <si>
    <t>TOTAL Site Services Infrasturcture &amp; Utilities</t>
  </si>
  <si>
    <t>SUB-TOTAL INFRASTRUCTURE COST AT OCTOBER 2021 (EXCL GST)</t>
  </si>
  <si>
    <t>STAGE 1 - PRECINCT 5</t>
  </si>
  <si>
    <t>Public Realm &amp; Open Spaces</t>
  </si>
  <si>
    <t>Landscapes Works</t>
  </si>
  <si>
    <t>Hardscape</t>
  </si>
  <si>
    <t>Softscape</t>
  </si>
  <si>
    <t>Streetscape</t>
  </si>
  <si>
    <t>Allowance for CCTV</t>
  </si>
  <si>
    <t>Allowance for street furniture (seats, bbq, bins, drinkign station bike hoops, bollards</t>
  </si>
  <si>
    <t>Allowance for structural soil cells (10K per tree)</t>
  </si>
  <si>
    <t>Allowance for irrigation</t>
  </si>
  <si>
    <t>Allowance for interpretation and signage</t>
  </si>
  <si>
    <t>Allowance for artwork</t>
  </si>
  <si>
    <t>Allowance for 1x medium bespoke playspace</t>
  </si>
  <si>
    <t>TOTAL Public Realm &amp; Open Spaces</t>
  </si>
  <si>
    <t>Lighting - say 1no per 20m</t>
  </si>
  <si>
    <t>Drainage</t>
  </si>
  <si>
    <t>TOTAL Stage 1</t>
  </si>
  <si>
    <t>STAGE 2</t>
  </si>
  <si>
    <t>STAGE 2 - PRECINCT 2</t>
  </si>
  <si>
    <t>TBC</t>
  </si>
  <si>
    <t>STAGE 2 - PRECINCT 5</t>
  </si>
  <si>
    <t>Revegetation</t>
  </si>
  <si>
    <t>TOTAL Stage 2</t>
  </si>
  <si>
    <t>STAGE 3</t>
  </si>
  <si>
    <t>STAGE 3 - PRECINCT 4</t>
  </si>
  <si>
    <t>Demolition of existing roads and pathways</t>
  </si>
  <si>
    <t>Based on advice from playstreet (40% hard / 50% soft / 10% untouched)</t>
  </si>
  <si>
    <t>Hardscape (including segmental paving and concrete, small landscape retaining walls, decks, steps, terraces)</t>
  </si>
  <si>
    <t>Allowance for garden bed (including tree, and plants advanced)</t>
  </si>
  <si>
    <t>WSUD</t>
  </si>
  <si>
    <t>Allowance for 1x small bespoke playspace</t>
  </si>
  <si>
    <t>Rounding</t>
  </si>
  <si>
    <t>TOTAL Stage 3</t>
  </si>
  <si>
    <t>STAGE 4</t>
  </si>
  <si>
    <t>STAGE 4 - PRECINCT 3</t>
  </si>
  <si>
    <t>Based on advice from playstreet (25% hard / 50% soft / 25% WSUD)</t>
  </si>
  <si>
    <t>Allowance for Creek Bridge</t>
  </si>
  <si>
    <t>Allowance for community gardens (over hardscape)</t>
  </si>
  <si>
    <t>TOTAL Stage 4</t>
  </si>
  <si>
    <t>STAGE 5</t>
  </si>
  <si>
    <t>STAGE 5 - PRECINCT 2</t>
  </si>
  <si>
    <t>Based on advice from playstreet (50% hard / 25% soft / 25% WSUD)</t>
  </si>
  <si>
    <t>Civic plaza</t>
  </si>
  <si>
    <t>Retail pedestrian</t>
  </si>
  <si>
    <t>Urban thread</t>
  </si>
  <si>
    <t>Deck over carpark at Churchill Road interaction</t>
  </si>
  <si>
    <t>Allow for CCTV</t>
  </si>
  <si>
    <t>Allowance for street furniture (seats, bbq, bins, drinkin station bike hoops, bollards</t>
  </si>
  <si>
    <t>Pedestrian Bridge</t>
  </si>
  <si>
    <t>Allowance for structural soil cells (10K per tree) Allow 50#</t>
  </si>
  <si>
    <t>Allowance for small bespoke playspaces</t>
  </si>
  <si>
    <t>New intersection</t>
  </si>
  <si>
    <t>Stormwater - 2xDN1200 RCP (80% of length at 3m deep non-directional drilling)</t>
  </si>
  <si>
    <t>Stormwater - 2xDN1200 RCP (20% of length to be directional drilling 8m deep)</t>
  </si>
  <si>
    <t>Excavation in rock</t>
  </si>
  <si>
    <t>m3</t>
  </si>
  <si>
    <t>STAGE 5 - PRECINCT 3</t>
  </si>
  <si>
    <t>TOTAL Stage 5</t>
  </si>
  <si>
    <t>STAGE 6</t>
  </si>
  <si>
    <t>STAGE 6 PRECINCT 2</t>
  </si>
  <si>
    <t>Community park</t>
  </si>
  <si>
    <t>Village Green</t>
  </si>
  <si>
    <t>TOTAL Stage 6</t>
  </si>
  <si>
    <t>STAGE 7</t>
  </si>
  <si>
    <t>TOTAL Stage 7</t>
  </si>
  <si>
    <t>STAGE 8</t>
  </si>
  <si>
    <t>STAGE 8 - PRECINCT 1</t>
  </si>
  <si>
    <t>Demolition &amp; remediation</t>
  </si>
  <si>
    <t>TOTAL Demolition &amp; remediation</t>
  </si>
  <si>
    <t>Based on advice from playstreet (65% hard / 10% soft / 25% WSUD)</t>
  </si>
  <si>
    <t>Gateway Hub</t>
  </si>
  <si>
    <t>Football ground terrace - grassed slope</t>
  </si>
  <si>
    <t>Allowance CCTV</t>
  </si>
  <si>
    <t>Allowance for street furniture (seats, bbq, bins, drinking station bike hoops, bollards</t>
  </si>
  <si>
    <t>Allowance for signage (wayfinding and interpretation)</t>
  </si>
  <si>
    <t>Allowance for lady gowrie landscape and play</t>
  </si>
  <si>
    <t>Traffic Signalisation</t>
  </si>
  <si>
    <t>Stormwater reticulation - 3x3.3m  RCBC (80% non-directional drilling 3m deep)</t>
  </si>
  <si>
    <t>Stormwater reticulation - 3x3.3m  RCBC (20% directional drilling 8m deep)</t>
  </si>
  <si>
    <t>Stormwater reticulation - DN600</t>
  </si>
  <si>
    <t>Onsite detention - 900m3</t>
  </si>
  <si>
    <t>TOTAL INFRASTRUCTURE COST AT  OCTOBER 2021 (EXCL GST)</t>
  </si>
  <si>
    <t>STAGE 8 - PRECINCT 4</t>
  </si>
  <si>
    <t>STAGE 8 - PRECINCT 5</t>
  </si>
  <si>
    <t>LT</t>
  </si>
  <si>
    <t>TOTAL Stage 8</t>
  </si>
  <si>
    <t>Total (excl GST)</t>
  </si>
  <si>
    <t>a</t>
  </si>
  <si>
    <t>TOTAL FOR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</si>
</sst>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6">
    <font>
      <sz val="10"/>
      <name val="Arial"/>
    </font>
    <font>
      <sz val="8"/>
      <name val="PT Sans"/>
    </font>
    <font>
      <b/>
      <sz val="12"/>
      <name val="PT Sans"/>
    </font>
    <font>
      <b/>
      <sz val="11"/>
      <name val="PT Sans"/>
    </font>
    <font>
      <b/>
      <sz val="8"/>
      <name val="PT Sans"/>
    </font>
    <font>
      <b/>
      <u/>
      <sz val="8"/>
      <name val="PT Sans"/>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8">
    <xf numFmtId="0" fontId="0" fillId="0" borderId="0" xfId="0"/>
    <xf numFmtId="0" fontId="1" fillId="0" borderId="0" xfId="0" applyFont="1"/>
    <xf numFmtId="0" fontId="1" fillId="0" borderId="0" xfId="0" applyFont="1" applyAlignment="1">
      <alignment horizontal="left"/>
    </xf>
    <xf numFmtId="0" fontId="4" fillId="0" borderId="0" xfId="0" applyFont="1" applyAlignment="1">
      <alignment horizontal="left"/>
    </xf>
    <xf numFmtId="0" fontId="4" fillId="0" borderId="0" xfId="0" applyFont="1" applyAlignment="1">
      <alignment horizontal="right"/>
    </xf>
    <xf numFmtId="3" fontId="1" fillId="0" borderId="0" xfId="0" applyNumberFormat="1" applyFont="1" applyAlignment="1">
      <alignment horizontal="right"/>
    </xf>
    <xf numFmtId="3" fontId="4" fillId="0" borderId="0" xfId="0" applyNumberFormat="1" applyFont="1" applyAlignment="1">
      <alignment horizontal="right"/>
    </xf>
    <xf numFmtId="0" fontId="5" fillId="0" borderId="0" xfId="0" applyFont="1" applyAlignment="1">
      <alignment horizontal="left"/>
    </xf>
    <xf numFmtId="3" fontId="1" fillId="2" borderId="0" xfId="0" applyNumberFormat="1" applyFont="1" applyFill="1" applyAlignment="1">
      <alignment horizontal="right"/>
    </xf>
    <xf numFmtId="4" fontId="1" fillId="0" borderId="0" xfId="0" applyNumberFormat="1" applyFont="1" applyAlignment="1">
      <alignment horizontal="right"/>
    </xf>
    <xf numFmtId="164" fontId="1" fillId="0" borderId="0" xfId="0" applyNumberFormat="1" applyFont="1"/>
    <xf numFmtId="0" fontId="1" fillId="2" borderId="0" xfId="0" applyFont="1" applyFill="1" applyAlignment="1">
      <alignment horizontal="left"/>
    </xf>
    <xf numFmtId="4" fontId="1" fillId="2" borderId="0" xfId="0" applyNumberFormat="1" applyFont="1" applyFill="1" applyAlignment="1">
      <alignment horizontal="right"/>
    </xf>
    <xf numFmtId="165" fontId="1" fillId="0" borderId="0" xfId="0" applyNumberFormat="1" applyFont="1"/>
    <xf numFmtId="3" fontId="4" fillId="2" borderId="0" xfId="0" applyNumberFormat="1" applyFont="1" applyFill="1" applyAlignment="1">
      <alignment horizontal="right"/>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42"/>
  <sheetViews>
    <sheetView tabSelected="1" workbookViewId="0"/>
  </sheetViews>
  <sheetFormatPr defaultColWidth="9.140625" defaultRowHeight="12.75"/>
  <cols>
    <col min="1" max="1" width="5.7109375" style="1" customWidth="1"/>
    <col min="2" max="2" width="27.7109375" style="1" customWidth="1"/>
    <col min="3" max="3" width="8.7109375" style="1" customWidth="1"/>
    <col min="4" max="4" width="5.7109375" style="1" customWidth="1"/>
    <col min="5" max="5" width="7.7109375" style="1" customWidth="1"/>
    <col min="6" max="6" width="8.7109375" style="1" customWidth="1"/>
    <col min="7" max="7" width="7.7109375" style="1" customWidth="1"/>
    <col min="8" max="8" width="8.7109375" style="1" customWidth="1"/>
    <col min="9" max="9" width="9.140625" style="1" customWidth="1"/>
    <col min="10" max="16384" width="9.140625" style="1"/>
  </cols>
  <sheetData>
    <row r="1" spans="1:16">
      <c r="A1" s="15" t="s">
        <v>0</v>
      </c>
      <c r="B1" s="17"/>
      <c r="C1" s="17"/>
      <c r="D1" s="17"/>
      <c r="E1" s="17"/>
      <c r="F1" s="17"/>
      <c r="G1" s="17"/>
      <c r="H1" s="17"/>
      <c r="I1" s="17"/>
      <c r="J1" s="17"/>
    </row>
    <row r="2" spans="1:16">
      <c r="A2" s="16" t="s">
        <v>1</v>
      </c>
      <c r="B2" s="17"/>
      <c r="C2" s="17"/>
      <c r="D2" s="17"/>
      <c r="E2" s="17"/>
      <c r="F2" s="17"/>
      <c r="G2" s="17"/>
      <c r="H2" s="17"/>
      <c r="I2" s="17"/>
      <c r="J2" s="17"/>
    </row>
    <row r="4" spans="1:16">
      <c r="A4" s="3" t="s">
        <v>2</v>
      </c>
      <c r="B4" s="3" t="s">
        <v>3</v>
      </c>
      <c r="C4" s="4" t="s">
        <v>4</v>
      </c>
      <c r="D4" s="3" t="s">
        <v>5</v>
      </c>
      <c r="E4" s="4" t="s">
        <v>6</v>
      </c>
      <c r="F4" s="4" t="s">
        <v>7</v>
      </c>
      <c r="G4" s="4" t="s">
        <v>8</v>
      </c>
      <c r="H4" s="4" t="s">
        <v>9</v>
      </c>
      <c r="I4" s="4" t="s">
        <v>9</v>
      </c>
      <c r="J4" s="4" t="s">
        <v>9</v>
      </c>
      <c r="K4" s="4" t="s">
        <v>10</v>
      </c>
      <c r="L4" s="4" t="s">
        <v>11</v>
      </c>
      <c r="M4" s="4" t="s">
        <v>12</v>
      </c>
      <c r="N4" s="4" t="s">
        <v>13</v>
      </c>
      <c r="O4" s="4" t="s">
        <v>14</v>
      </c>
      <c r="P4" s="4" t="s">
        <v>15</v>
      </c>
    </row>
    <row r="6" spans="1:16">
      <c r="A6" s="2"/>
      <c r="B6" s="2"/>
      <c r="C6" s="2"/>
      <c r="D6" s="2"/>
      <c r="E6" s="2"/>
      <c r="G6" s="2"/>
      <c r="J6" s="2"/>
      <c r="K6" s="3"/>
      <c r="L6" s="3" t="s">
        <v>16</v>
      </c>
      <c r="M6" s="3" t="s">
        <v>17</v>
      </c>
      <c r="N6" s="3" t="s">
        <v>18</v>
      </c>
      <c r="O6" s="3" t="s">
        <v>19</v>
      </c>
      <c r="P6" s="3" t="s">
        <v>20</v>
      </c>
    </row>
    <row r="8" spans="1:16">
      <c r="A8" s="3"/>
      <c r="B8" s="3" t="s">
        <v>21</v>
      </c>
    </row>
    <row r="9" spans="1:16">
      <c r="A9" s="2"/>
      <c r="B9" s="2"/>
      <c r="C9" s="2"/>
      <c r="D9" s="2"/>
      <c r="E9" s="2"/>
      <c r="G9" s="2"/>
      <c r="I9" s="2"/>
    </row>
    <row r="10" spans="1:16">
      <c r="A10" s="2"/>
      <c r="B10" s="2" t="s">
        <v>22</v>
      </c>
      <c r="C10" s="2"/>
      <c r="D10" s="2"/>
      <c r="E10" s="2"/>
      <c r="G10" s="2"/>
      <c r="I10" s="2"/>
    </row>
    <row r="11" spans="1:16">
      <c r="A11" s="2"/>
      <c r="B11" s="2"/>
      <c r="C11" s="2"/>
      <c r="D11" s="2"/>
      <c r="E11" s="2"/>
      <c r="G11" s="2"/>
      <c r="I11" s="2"/>
    </row>
    <row r="12" spans="1:16">
      <c r="A12" s="2"/>
      <c r="B12" s="2" t="s">
        <v>23</v>
      </c>
      <c r="C12" s="2"/>
      <c r="D12" s="2"/>
      <c r="E12" s="2"/>
      <c r="G12" s="2"/>
      <c r="I12" s="2"/>
    </row>
    <row r="13" spans="1:16">
      <c r="A13" s="2"/>
      <c r="B13" s="2"/>
      <c r="C13" s="2"/>
      <c r="D13" s="2"/>
      <c r="E13" s="2"/>
      <c r="G13" s="2"/>
      <c r="I13" s="2"/>
    </row>
    <row r="14" spans="1:16">
      <c r="A14" s="2"/>
      <c r="B14" s="2" t="s">
        <v>24</v>
      </c>
      <c r="C14" s="2"/>
      <c r="D14" s="2"/>
      <c r="E14" s="2"/>
      <c r="G14" s="2"/>
      <c r="I14" s="2"/>
    </row>
    <row r="15" spans="1:16">
      <c r="A15" s="2"/>
      <c r="B15" s="2"/>
      <c r="C15" s="2"/>
      <c r="D15" s="2"/>
      <c r="E15" s="2"/>
      <c r="G15" s="2"/>
      <c r="I15" s="2"/>
    </row>
    <row r="16" spans="1:16">
      <c r="A16" s="2"/>
      <c r="B16" s="2" t="s">
        <v>25</v>
      </c>
      <c r="C16" s="2"/>
      <c r="D16" s="2"/>
      <c r="E16" s="2"/>
      <c r="G16" s="2"/>
      <c r="I16" s="2"/>
    </row>
    <row r="17" spans="1:16">
      <c r="A17" s="2"/>
      <c r="B17" s="2"/>
      <c r="C17" s="2"/>
      <c r="D17" s="2"/>
      <c r="E17" s="2"/>
      <c r="G17" s="2"/>
      <c r="I17" s="2"/>
    </row>
    <row r="18" spans="1:16">
      <c r="A18" s="2"/>
      <c r="B18" s="2" t="s">
        <v>26</v>
      </c>
      <c r="C18" s="2"/>
      <c r="D18" s="2"/>
      <c r="E18" s="2"/>
      <c r="G18" s="2"/>
      <c r="I18" s="2"/>
    </row>
    <row r="19" spans="1:16">
      <c r="A19" s="2"/>
      <c r="B19" s="2"/>
      <c r="C19" s="2"/>
      <c r="D19" s="2"/>
      <c r="E19" s="2"/>
      <c r="G19" s="2"/>
      <c r="I19" s="2"/>
    </row>
    <row r="20" spans="1:16">
      <c r="A20" s="2"/>
      <c r="B20" s="2" t="s">
        <v>27</v>
      </c>
      <c r="C20" s="2"/>
      <c r="D20" s="2"/>
      <c r="E20" s="2"/>
      <c r="G20" s="2"/>
      <c r="I20" s="2"/>
    </row>
    <row r="21" spans="1:16">
      <c r="A21" s="2"/>
      <c r="B21" s="2"/>
      <c r="C21" s="2"/>
      <c r="D21" s="2"/>
      <c r="E21" s="2"/>
      <c r="G21" s="2"/>
      <c r="I21" s="2"/>
    </row>
    <row r="22" spans="1:16">
      <c r="A22" s="2"/>
      <c r="B22" s="2" t="s">
        <v>28</v>
      </c>
      <c r="C22" s="2"/>
      <c r="D22" s="2"/>
      <c r="E22" s="2"/>
      <c r="G22" s="2"/>
      <c r="I22" s="2"/>
    </row>
    <row r="23" spans="1:16">
      <c r="A23" s="2"/>
      <c r="B23" s="2"/>
      <c r="C23" s="2"/>
      <c r="D23" s="2"/>
      <c r="E23" s="2"/>
      <c r="G23" s="2"/>
      <c r="I23" s="2"/>
    </row>
    <row r="24" spans="1:16">
      <c r="A24" s="2"/>
      <c r="B24" s="2" t="s">
        <v>29</v>
      </c>
      <c r="C24" s="2"/>
      <c r="D24" s="2"/>
      <c r="E24" s="2"/>
      <c r="G24" s="2"/>
      <c r="I24" s="2"/>
    </row>
    <row r="25" spans="1:16">
      <c r="A25" s="2"/>
      <c r="B25" s="2"/>
      <c r="C25" s="2"/>
      <c r="D25" s="2"/>
      <c r="E25" s="2"/>
      <c r="G25" s="2"/>
      <c r="I25" s="2"/>
    </row>
    <row r="26" spans="1:16">
      <c r="A26" s="2"/>
      <c r="B26" s="2" t="s">
        <v>30</v>
      </c>
      <c r="C26" s="2"/>
      <c r="D26" s="2"/>
      <c r="E26" s="2"/>
      <c r="G26" s="2"/>
      <c r="I26" s="2"/>
    </row>
    <row r="27" spans="1:16">
      <c r="A27" s="2"/>
      <c r="B27" s="2"/>
      <c r="C27" s="2"/>
      <c r="D27" s="2"/>
      <c r="E27" s="2"/>
      <c r="G27" s="2"/>
      <c r="I27" s="2"/>
    </row>
    <row r="28" spans="1:16">
      <c r="A28" s="2"/>
      <c r="B28" s="2" t="s">
        <v>31</v>
      </c>
      <c r="C28" s="2"/>
      <c r="D28" s="2"/>
      <c r="E28" s="2"/>
      <c r="G28" s="2"/>
      <c r="I28" s="2"/>
    </row>
    <row r="29" spans="1:16">
      <c r="B29" s="3" t="s">
        <v>32</v>
      </c>
      <c r="C29" s="3"/>
      <c r="D29" s="3"/>
      <c r="E29" s="3"/>
      <c r="F29" s="6">
        <f>SUM(I7:I29)</f>
        <v>0</v>
      </c>
      <c r="G29" s="3"/>
      <c r="J29" s="6">
        <f>PRODUCT(F29,G29)</f>
        <v>0</v>
      </c>
      <c r="K29" s="3" t="s">
        <v>33</v>
      </c>
      <c r="L29" s="3"/>
      <c r="M29" s="3"/>
      <c r="N29" s="3"/>
      <c r="O29" s="3"/>
      <c r="P29" s="3"/>
    </row>
    <row r="31" spans="1:16">
      <c r="A31" s="3"/>
      <c r="B31" s="3" t="s">
        <v>34</v>
      </c>
    </row>
    <row r="32" spans="1:16">
      <c r="A32" s="2"/>
      <c r="B32" s="2"/>
      <c r="C32" s="2"/>
      <c r="D32" s="2"/>
      <c r="E32" s="2"/>
      <c r="G32" s="2"/>
      <c r="I32" s="2"/>
      <c r="K32" s="3"/>
    </row>
    <row r="33" spans="1:16">
      <c r="A33" s="2"/>
      <c r="B33" s="2" t="s">
        <v>35</v>
      </c>
      <c r="C33" s="2"/>
      <c r="D33" s="2"/>
      <c r="E33" s="2"/>
      <c r="G33" s="2"/>
      <c r="I33" s="2"/>
      <c r="K33" s="3"/>
    </row>
    <row r="34" spans="1:16">
      <c r="A34" s="2"/>
      <c r="B34" s="2"/>
      <c r="C34" s="2"/>
      <c r="D34" s="2"/>
      <c r="E34" s="2"/>
      <c r="G34" s="2"/>
      <c r="I34" s="2"/>
      <c r="K34" s="3"/>
    </row>
    <row r="35" spans="1:16">
      <c r="A35" s="2"/>
      <c r="B35" s="2" t="s">
        <v>36</v>
      </c>
      <c r="C35" s="2"/>
      <c r="D35" s="2"/>
      <c r="E35" s="2"/>
      <c r="G35" s="2"/>
      <c r="I35" s="2"/>
      <c r="K35" s="3" t="s">
        <v>37</v>
      </c>
    </row>
    <row r="36" spans="1:16">
      <c r="A36" s="2"/>
      <c r="B36" s="2"/>
      <c r="C36" s="2"/>
      <c r="D36" s="2"/>
      <c r="E36" s="2"/>
      <c r="G36" s="2"/>
      <c r="I36" s="2"/>
      <c r="K36" s="3"/>
    </row>
    <row r="37" spans="1:16">
      <c r="A37" s="2" t="s">
        <v>38</v>
      </c>
      <c r="B37" s="2" t="s">
        <v>39</v>
      </c>
      <c r="C37" s="2"/>
      <c r="D37" s="2"/>
      <c r="E37" s="2"/>
      <c r="G37" s="2"/>
      <c r="I37" s="2"/>
      <c r="K37" s="3"/>
    </row>
    <row r="38" spans="1:16">
      <c r="A38" s="2" t="s">
        <v>38</v>
      </c>
      <c r="B38" s="2" t="s">
        <v>40</v>
      </c>
      <c r="C38" s="2"/>
      <c r="D38" s="2"/>
      <c r="E38" s="2"/>
      <c r="G38" s="2"/>
      <c r="I38" s="2"/>
      <c r="K38" s="3"/>
    </row>
    <row r="39" spans="1:16">
      <c r="A39" s="2" t="s">
        <v>38</v>
      </c>
      <c r="B39" s="2" t="s">
        <v>41</v>
      </c>
      <c r="C39" s="2"/>
      <c r="D39" s="2"/>
      <c r="E39" s="2"/>
      <c r="G39" s="2"/>
      <c r="I39" s="2"/>
      <c r="K39" s="3"/>
    </row>
    <row r="40" spans="1:16">
      <c r="A40" s="2" t="s">
        <v>38</v>
      </c>
      <c r="B40" s="2" t="s">
        <v>42</v>
      </c>
      <c r="C40" s="2"/>
      <c r="D40" s="2"/>
      <c r="E40" s="2"/>
      <c r="G40" s="2"/>
      <c r="I40" s="2"/>
      <c r="K40" s="3"/>
    </row>
    <row r="41" spans="1:16">
      <c r="A41" s="2" t="s">
        <v>38</v>
      </c>
      <c r="B41" s="2" t="s">
        <v>43</v>
      </c>
      <c r="C41" s="2"/>
      <c r="D41" s="2"/>
      <c r="E41" s="2"/>
      <c r="G41" s="2"/>
      <c r="I41" s="2"/>
      <c r="K41" s="3"/>
    </row>
    <row r="42" spans="1:16">
      <c r="B42" s="3" t="s">
        <v>44</v>
      </c>
      <c r="C42" s="3"/>
      <c r="D42" s="3"/>
      <c r="E42" s="3"/>
      <c r="F42" s="6">
        <f>SUM(I32:I42)</f>
        <v>0</v>
      </c>
      <c r="G42" s="3"/>
      <c r="J42" s="6">
        <f>PRODUCT(F42,G42)</f>
        <v>0</v>
      </c>
      <c r="K42" s="3" t="s">
        <v>33</v>
      </c>
      <c r="L42" s="3"/>
      <c r="M42" s="3"/>
      <c r="N42" s="3"/>
      <c r="O42" s="3"/>
      <c r="P42" s="3"/>
    </row>
    <row r="44" spans="1:16">
      <c r="A44" s="3"/>
      <c r="B44" s="3" t="s">
        <v>45</v>
      </c>
    </row>
    <row r="45" spans="1:16">
      <c r="A45" s="2"/>
      <c r="B45" s="2"/>
      <c r="C45" s="2"/>
      <c r="D45" s="2"/>
      <c r="E45" s="2"/>
      <c r="G45" s="2"/>
      <c r="I45" s="2"/>
      <c r="K45" s="3"/>
    </row>
    <row r="46" spans="1:16">
      <c r="A46" s="2"/>
      <c r="B46" s="2" t="s">
        <v>46</v>
      </c>
      <c r="C46" s="2"/>
      <c r="D46" s="2"/>
      <c r="E46" s="2"/>
      <c r="G46" s="2"/>
      <c r="I46" s="2"/>
      <c r="K46" s="3"/>
    </row>
    <row r="47" spans="1:16">
      <c r="A47" s="2"/>
      <c r="B47" s="2" t="s">
        <v>47</v>
      </c>
      <c r="C47" s="2"/>
      <c r="D47" s="2"/>
      <c r="E47" s="2"/>
      <c r="G47" s="2"/>
      <c r="I47" s="2"/>
      <c r="K47" s="3"/>
    </row>
    <row r="48" spans="1:16">
      <c r="A48" s="2"/>
      <c r="B48" s="2" t="s">
        <v>48</v>
      </c>
      <c r="C48" s="2"/>
      <c r="D48" s="2"/>
      <c r="E48" s="2"/>
      <c r="G48" s="2"/>
      <c r="I48" s="2"/>
      <c r="K48" s="3"/>
    </row>
    <row r="49" spans="1:11">
      <c r="A49" s="2"/>
      <c r="B49" s="2" t="s">
        <v>49</v>
      </c>
      <c r="C49" s="2"/>
      <c r="D49" s="2"/>
      <c r="E49" s="2"/>
      <c r="G49" s="2"/>
      <c r="I49" s="2"/>
      <c r="K49" s="3"/>
    </row>
    <row r="50" spans="1:11">
      <c r="A50" s="2"/>
      <c r="B50" s="2"/>
      <c r="C50" s="2"/>
      <c r="D50" s="2"/>
      <c r="E50" s="2"/>
      <c r="G50" s="2"/>
      <c r="I50" s="2"/>
      <c r="K50" s="3"/>
    </row>
    <row r="51" spans="1:11">
      <c r="A51" s="2"/>
      <c r="B51" s="2" t="s">
        <v>50</v>
      </c>
      <c r="C51" s="2"/>
      <c r="D51" s="2"/>
      <c r="E51" s="2"/>
      <c r="G51" s="2"/>
      <c r="I51" s="2"/>
      <c r="K51" s="3" t="s">
        <v>37</v>
      </c>
    </row>
    <row r="52" spans="1:11">
      <c r="A52" s="2"/>
      <c r="B52" s="2" t="s">
        <v>51</v>
      </c>
      <c r="C52" s="2"/>
      <c r="D52" s="2"/>
      <c r="E52" s="2"/>
      <c r="G52" s="2"/>
      <c r="I52" s="2"/>
      <c r="K52" s="3"/>
    </row>
    <row r="53" spans="1:11">
      <c r="A53" s="2"/>
      <c r="B53" s="2" t="s">
        <v>52</v>
      </c>
      <c r="C53" s="2"/>
      <c r="D53" s="2"/>
      <c r="E53" s="2"/>
      <c r="G53" s="2"/>
      <c r="I53" s="2"/>
      <c r="K53" s="3"/>
    </row>
    <row r="54" spans="1:11">
      <c r="A54" s="2"/>
      <c r="B54" s="2" t="s">
        <v>53</v>
      </c>
      <c r="C54" s="2"/>
      <c r="D54" s="2"/>
      <c r="E54" s="2"/>
      <c r="G54" s="2"/>
      <c r="I54" s="2"/>
      <c r="K54" s="3"/>
    </row>
    <row r="55" spans="1:11">
      <c r="A55" s="2"/>
      <c r="B55" s="2" t="s">
        <v>54</v>
      </c>
      <c r="C55" s="2"/>
      <c r="D55" s="2"/>
      <c r="E55" s="2"/>
      <c r="G55" s="2"/>
      <c r="I55" s="2"/>
      <c r="K55" s="3"/>
    </row>
    <row r="56" spans="1:11">
      <c r="A56" s="2"/>
      <c r="B56" s="2" t="s">
        <v>55</v>
      </c>
      <c r="C56" s="2"/>
      <c r="D56" s="2"/>
      <c r="E56" s="2"/>
      <c r="G56" s="2"/>
      <c r="I56" s="2"/>
      <c r="K56" s="3"/>
    </row>
    <row r="57" spans="1:11">
      <c r="A57" s="2"/>
      <c r="B57" s="2" t="s">
        <v>56</v>
      </c>
      <c r="C57" s="2"/>
      <c r="D57" s="2"/>
      <c r="E57" s="2"/>
      <c r="G57" s="2"/>
      <c r="I57" s="2"/>
      <c r="K57" s="3"/>
    </row>
    <row r="58" spans="1:11">
      <c r="A58" s="2"/>
      <c r="B58" s="2" t="s">
        <v>57</v>
      </c>
      <c r="C58" s="2"/>
      <c r="D58" s="2"/>
      <c r="E58" s="2"/>
      <c r="G58" s="2"/>
      <c r="I58" s="2"/>
      <c r="K58" s="3"/>
    </row>
    <row r="59" spans="1:11">
      <c r="A59" s="2"/>
      <c r="B59" s="2" t="s">
        <v>58</v>
      </c>
      <c r="C59" s="2"/>
      <c r="D59" s="2"/>
      <c r="E59" s="2"/>
      <c r="G59" s="2"/>
      <c r="I59" s="2"/>
      <c r="K59" s="3"/>
    </row>
    <row r="60" spans="1:11">
      <c r="A60" s="2"/>
      <c r="B60" s="2" t="s">
        <v>59</v>
      </c>
      <c r="C60" s="2"/>
      <c r="D60" s="2"/>
      <c r="E60" s="2"/>
      <c r="G60" s="2"/>
      <c r="I60" s="2"/>
      <c r="K60" s="3"/>
    </row>
    <row r="61" spans="1:11">
      <c r="A61" s="2"/>
      <c r="B61" s="2" t="s">
        <v>60</v>
      </c>
      <c r="C61" s="2"/>
      <c r="D61" s="2"/>
      <c r="E61" s="2"/>
      <c r="G61" s="2"/>
      <c r="I61" s="2"/>
      <c r="K61" s="3"/>
    </row>
    <row r="62" spans="1:11">
      <c r="A62" s="2"/>
      <c r="B62" s="2" t="s">
        <v>61</v>
      </c>
      <c r="C62" s="2"/>
      <c r="D62" s="2"/>
      <c r="E62" s="2"/>
      <c r="G62" s="2"/>
      <c r="I62" s="2"/>
      <c r="K62" s="3"/>
    </row>
    <row r="63" spans="1:11">
      <c r="A63" s="2"/>
      <c r="B63" s="2" t="s">
        <v>62</v>
      </c>
      <c r="C63" s="2"/>
      <c r="D63" s="2"/>
      <c r="E63" s="2"/>
      <c r="G63" s="2"/>
      <c r="I63" s="2"/>
      <c r="K63" s="3"/>
    </row>
    <row r="64" spans="1:11">
      <c r="A64" s="2"/>
      <c r="B64" s="2" t="s">
        <v>63</v>
      </c>
      <c r="C64" s="2"/>
      <c r="D64" s="2"/>
      <c r="E64" s="2"/>
      <c r="G64" s="2"/>
      <c r="I64" s="2"/>
      <c r="K64" s="3"/>
    </row>
    <row r="65" spans="1:16">
      <c r="A65" s="2"/>
      <c r="B65" s="2" t="s">
        <v>64</v>
      </c>
      <c r="C65" s="2"/>
      <c r="D65" s="2"/>
      <c r="E65" s="2"/>
      <c r="G65" s="2"/>
      <c r="I65" s="2"/>
      <c r="K65" s="3"/>
    </row>
    <row r="66" spans="1:16">
      <c r="A66" s="2"/>
      <c r="B66" s="2" t="s">
        <v>65</v>
      </c>
      <c r="C66" s="2"/>
      <c r="D66" s="2"/>
      <c r="E66" s="2"/>
      <c r="G66" s="2"/>
      <c r="I66" s="2"/>
      <c r="K66" s="3"/>
    </row>
    <row r="67" spans="1:16">
      <c r="A67" s="2"/>
      <c r="B67" s="2" t="s">
        <v>66</v>
      </c>
      <c r="C67" s="2"/>
      <c r="D67" s="2"/>
      <c r="E67" s="2"/>
      <c r="G67" s="2"/>
      <c r="I67" s="2"/>
      <c r="K67" s="3"/>
    </row>
    <row r="68" spans="1:16">
      <c r="A68" s="2"/>
      <c r="B68" s="2" t="s">
        <v>67</v>
      </c>
      <c r="C68" s="2"/>
      <c r="D68" s="2"/>
      <c r="E68" s="2"/>
      <c r="G68" s="2"/>
      <c r="I68" s="2"/>
      <c r="K68" s="3"/>
    </row>
    <row r="69" spans="1:16">
      <c r="A69" s="2"/>
      <c r="B69" s="2" t="s">
        <v>68</v>
      </c>
      <c r="C69" s="2"/>
      <c r="D69" s="2"/>
      <c r="E69" s="2"/>
      <c r="G69" s="2"/>
      <c r="I69" s="2"/>
      <c r="K69" s="3"/>
    </row>
    <row r="70" spans="1:16">
      <c r="A70" s="2"/>
      <c r="B70" s="2" t="s">
        <v>69</v>
      </c>
      <c r="C70" s="2"/>
      <c r="D70" s="2"/>
      <c r="E70" s="2"/>
      <c r="G70" s="2"/>
      <c r="I70" s="2"/>
      <c r="K70" s="3"/>
    </row>
    <row r="71" spans="1:16">
      <c r="A71" s="2"/>
      <c r="B71" s="2" t="s">
        <v>70</v>
      </c>
      <c r="C71" s="2"/>
      <c r="D71" s="2"/>
      <c r="E71" s="2"/>
      <c r="G71" s="2"/>
      <c r="I71" s="2"/>
      <c r="K71" s="3"/>
    </row>
    <row r="72" spans="1:16">
      <c r="A72" s="2"/>
      <c r="B72" s="2" t="s">
        <v>71</v>
      </c>
      <c r="C72" s="2"/>
      <c r="D72" s="2"/>
      <c r="E72" s="2"/>
      <c r="G72" s="2"/>
      <c r="I72" s="2"/>
      <c r="K72" s="3"/>
    </row>
    <row r="73" spans="1:16">
      <c r="A73" s="2"/>
      <c r="B73" s="2" t="s">
        <v>72</v>
      </c>
      <c r="C73" s="2"/>
      <c r="D73" s="2"/>
      <c r="E73" s="2"/>
      <c r="G73" s="2"/>
      <c r="I73" s="2"/>
      <c r="K73" s="3"/>
    </row>
    <row r="74" spans="1:16">
      <c r="A74" s="2"/>
      <c r="B74" s="2" t="s">
        <v>73</v>
      </c>
      <c r="C74" s="2"/>
      <c r="D74" s="2"/>
      <c r="E74" s="2"/>
      <c r="G74" s="2"/>
      <c r="I74" s="2"/>
      <c r="K74" s="3"/>
    </row>
    <row r="75" spans="1:16">
      <c r="A75" s="2"/>
      <c r="B75" s="2" t="s">
        <v>74</v>
      </c>
      <c r="C75" s="2"/>
      <c r="D75" s="2"/>
      <c r="E75" s="2"/>
      <c r="G75" s="2"/>
      <c r="I75" s="2"/>
      <c r="K75" s="3"/>
    </row>
    <row r="76" spans="1:16">
      <c r="A76" s="2"/>
      <c r="B76" s="2" t="s">
        <v>75</v>
      </c>
      <c r="C76" s="2"/>
      <c r="D76" s="2"/>
      <c r="E76" s="2"/>
      <c r="G76" s="2"/>
      <c r="I76" s="2"/>
      <c r="K76" s="3"/>
    </row>
    <row r="77" spans="1:16">
      <c r="A77" s="2"/>
      <c r="B77" s="2" t="s">
        <v>76</v>
      </c>
      <c r="C77" s="2"/>
      <c r="D77" s="2"/>
      <c r="E77" s="2"/>
      <c r="G77" s="2"/>
      <c r="I77" s="2"/>
      <c r="K77" s="3"/>
    </row>
    <row r="78" spans="1:16">
      <c r="A78" s="2"/>
      <c r="B78" s="2" t="s">
        <v>77</v>
      </c>
      <c r="C78" s="2"/>
      <c r="D78" s="2"/>
      <c r="E78" s="2"/>
      <c r="G78" s="2"/>
      <c r="I78" s="2"/>
      <c r="K78" s="3"/>
    </row>
    <row r="79" spans="1:16">
      <c r="A79" s="2"/>
      <c r="B79" s="2" t="s">
        <v>78</v>
      </c>
      <c r="C79" s="2"/>
      <c r="D79" s="2"/>
      <c r="E79" s="2"/>
      <c r="G79" s="2"/>
      <c r="I79" s="2"/>
      <c r="K79" s="3"/>
    </row>
    <row r="80" spans="1:16">
      <c r="B80" s="3" t="s">
        <v>79</v>
      </c>
      <c r="C80" s="3"/>
      <c r="D80" s="3"/>
      <c r="E80" s="3"/>
      <c r="F80" s="6">
        <f>SUM(I45:I80)</f>
        <v>0</v>
      </c>
      <c r="G80" s="3"/>
      <c r="J80" s="6">
        <f>PRODUCT(F80,G80)</f>
        <v>0</v>
      </c>
      <c r="K80" s="3"/>
      <c r="L80" s="3"/>
      <c r="M80" s="3"/>
      <c r="N80" s="3"/>
      <c r="O80" s="3"/>
      <c r="P80" s="3"/>
    </row>
    <row r="82" spans="1:16">
      <c r="A82" s="3"/>
      <c r="B82" s="3" t="s">
        <v>80</v>
      </c>
    </row>
    <row r="83" spans="1:16">
      <c r="A83" s="2"/>
      <c r="B83" s="2"/>
      <c r="C83" s="2"/>
      <c r="D83" s="2"/>
      <c r="E83" s="2"/>
      <c r="G83" s="2"/>
      <c r="I83" s="2"/>
      <c r="K83" s="3"/>
    </row>
    <row r="84" spans="1:16">
      <c r="A84" s="2"/>
      <c r="B84" s="2" t="s">
        <v>81</v>
      </c>
      <c r="C84" s="2"/>
      <c r="D84" s="2"/>
      <c r="E84" s="2"/>
      <c r="G84" s="2"/>
      <c r="I84" s="2"/>
      <c r="K84" s="3"/>
    </row>
    <row r="85" spans="1:16">
      <c r="A85" s="2"/>
      <c r="B85" s="2"/>
      <c r="C85" s="2"/>
      <c r="D85" s="2"/>
      <c r="E85" s="2"/>
      <c r="G85" s="2"/>
      <c r="I85" s="2"/>
      <c r="K85" s="3"/>
    </row>
    <row r="86" spans="1:16">
      <c r="A86" s="2"/>
      <c r="B86" s="2" t="s">
        <v>82</v>
      </c>
      <c r="C86" s="2"/>
      <c r="D86" s="2"/>
      <c r="E86" s="2"/>
      <c r="G86" s="2"/>
      <c r="I86" s="2"/>
      <c r="K86" s="3" t="s">
        <v>37</v>
      </c>
    </row>
    <row r="87" spans="1:16">
      <c r="A87" s="2"/>
      <c r="B87" s="2" t="s">
        <v>83</v>
      </c>
      <c r="C87" s="2"/>
      <c r="D87" s="2"/>
      <c r="E87" s="2"/>
      <c r="G87" s="2"/>
      <c r="I87" s="2"/>
      <c r="K87" s="3"/>
    </row>
    <row r="88" spans="1:16">
      <c r="A88" s="2"/>
      <c r="B88" s="2" t="s">
        <v>84</v>
      </c>
      <c r="C88" s="2"/>
      <c r="D88" s="2"/>
      <c r="E88" s="2"/>
      <c r="G88" s="2"/>
      <c r="I88" s="2"/>
      <c r="K88" s="3"/>
    </row>
    <row r="89" spans="1:16">
      <c r="B89" s="3" t="s">
        <v>85</v>
      </c>
      <c r="C89" s="3"/>
      <c r="D89" s="3"/>
      <c r="E89" s="3"/>
      <c r="F89" s="6">
        <f>SUM(I83:I89)</f>
        <v>0</v>
      </c>
      <c r="G89" s="3"/>
      <c r="J89" s="6">
        <f>PRODUCT(F89,G89)</f>
        <v>0</v>
      </c>
      <c r="K89" s="3"/>
      <c r="L89" s="3"/>
      <c r="M89" s="3"/>
      <c r="N89" s="3"/>
      <c r="O89" s="3"/>
      <c r="P89" s="3"/>
    </row>
    <row r="91" spans="1:16">
      <c r="A91" s="3"/>
      <c r="B91" s="3" t="s">
        <v>86</v>
      </c>
    </row>
    <row r="92" spans="1:16">
      <c r="A92" s="2"/>
      <c r="B92" s="2"/>
      <c r="C92" s="2"/>
      <c r="D92" s="2"/>
      <c r="E92" s="2"/>
      <c r="G92" s="2"/>
      <c r="I92" s="2"/>
      <c r="K92" s="3"/>
      <c r="L92" s="3"/>
    </row>
    <row r="93" spans="1:16">
      <c r="A93" s="2"/>
      <c r="B93" s="2" t="s">
        <v>87</v>
      </c>
      <c r="C93" s="2"/>
      <c r="D93" s="2"/>
      <c r="E93" s="2"/>
      <c r="G93" s="2"/>
      <c r="I93" s="2"/>
      <c r="K93" s="3"/>
      <c r="L93" s="3"/>
    </row>
    <row r="94" spans="1:16">
      <c r="A94" s="2"/>
      <c r="B94" s="2"/>
      <c r="C94" s="2"/>
      <c r="D94" s="2"/>
      <c r="E94" s="2"/>
      <c r="G94" s="2"/>
      <c r="I94" s="2"/>
      <c r="K94" s="3"/>
      <c r="L94" s="3"/>
    </row>
    <row r="95" spans="1:16">
      <c r="A95" s="2"/>
      <c r="B95" s="2" t="s">
        <v>88</v>
      </c>
      <c r="C95" s="2"/>
      <c r="D95" s="2"/>
      <c r="E95" s="2"/>
      <c r="G95" s="2"/>
      <c r="I95" s="2"/>
      <c r="K95" s="3"/>
      <c r="L95" s="3"/>
    </row>
    <row r="97" spans="1:13">
      <c r="A97" s="7"/>
      <c r="B97" s="7" t="s">
        <v>89</v>
      </c>
    </row>
    <row r="98" spans="1:13">
      <c r="A98" s="2"/>
      <c r="B98" s="2"/>
      <c r="C98" s="2"/>
      <c r="D98" s="2"/>
      <c r="E98" s="2"/>
      <c r="G98" s="2"/>
      <c r="H98" s="2"/>
    </row>
    <row r="99" spans="1:13">
      <c r="A99" s="2"/>
      <c r="B99" s="2" t="s">
        <v>90</v>
      </c>
      <c r="C99" s="5">
        <v>3016</v>
      </c>
      <c r="D99" s="2" t="s">
        <v>91</v>
      </c>
      <c r="E99" s="5">
        <v>500</v>
      </c>
      <c r="F99" s="5">
        <f>C99*E99</f>
        <v>1508000</v>
      </c>
      <c r="G99" s="2"/>
      <c r="H99" s="5">
        <f>PRODUCT(F99,G99)</f>
        <v>1508000</v>
      </c>
    </row>
    <row r="100" spans="1:13">
      <c r="A100" s="2"/>
      <c r="B100" s="2" t="s">
        <v>92</v>
      </c>
      <c r="C100" s="5">
        <v>1</v>
      </c>
      <c r="D100" s="2" t="s">
        <v>93</v>
      </c>
      <c r="E100" s="5">
        <v>150000</v>
      </c>
      <c r="F100" s="5">
        <f>C100*E100</f>
        <v>150000</v>
      </c>
      <c r="G100" s="2"/>
      <c r="H100" s="5">
        <f>PRODUCT(F100,G100)</f>
        <v>150000</v>
      </c>
    </row>
    <row r="101" spans="1:13">
      <c r="A101" s="2"/>
      <c r="B101" s="2" t="s">
        <v>94</v>
      </c>
      <c r="C101" s="5">
        <v>6867</v>
      </c>
      <c r="D101" s="2" t="s">
        <v>91</v>
      </c>
      <c r="E101" s="5">
        <v>5</v>
      </c>
      <c r="F101" s="5">
        <f>C101*E101</f>
        <v>34335</v>
      </c>
      <c r="G101" s="2"/>
      <c r="H101" s="5">
        <f>PRODUCT(F101,G101)</f>
        <v>34335</v>
      </c>
    </row>
    <row r="102" spans="1:13">
      <c r="A102" s="2"/>
      <c r="B102" s="2"/>
      <c r="C102" s="2"/>
      <c r="D102" s="2"/>
      <c r="E102" s="2"/>
      <c r="G102" s="2"/>
      <c r="H102" s="2"/>
    </row>
    <row r="103" spans="1:13">
      <c r="A103" s="2"/>
      <c r="B103" s="2" t="s">
        <v>95</v>
      </c>
      <c r="C103" s="5">
        <v>3016</v>
      </c>
      <c r="D103" s="2" t="s">
        <v>91</v>
      </c>
      <c r="E103" s="5">
        <v>561.11903183023901</v>
      </c>
      <c r="F103" s="8">
        <v>1692335</v>
      </c>
      <c r="G103" s="2"/>
      <c r="H103" s="8">
        <v>1692335</v>
      </c>
    </row>
    <row r="104" spans="1:13">
      <c r="A104" s="2"/>
      <c r="B104" s="2"/>
      <c r="C104" s="2"/>
      <c r="D104" s="2"/>
      <c r="E104" s="2"/>
      <c r="G104" s="2"/>
      <c r="H104" s="2"/>
    </row>
    <row r="105" spans="1:13">
      <c r="A105" s="2"/>
      <c r="B105" s="2" t="s">
        <v>96</v>
      </c>
      <c r="C105" s="5">
        <v>10</v>
      </c>
      <c r="D105" s="2" t="s">
        <v>97</v>
      </c>
      <c r="E105" s="5">
        <v>1692335</v>
      </c>
      <c r="F105" s="8">
        <v>169233.5</v>
      </c>
      <c r="G105" s="2"/>
      <c r="H105" s="5">
        <f>PRODUCT(F105,G105)</f>
        <v>169233.5</v>
      </c>
    </row>
    <row r="106" spans="1:13">
      <c r="A106" s="2"/>
      <c r="B106" s="2" t="s">
        <v>98</v>
      </c>
      <c r="C106" s="5">
        <v>5</v>
      </c>
      <c r="D106" s="2" t="s">
        <v>97</v>
      </c>
      <c r="E106" s="5">
        <v>1861568.5</v>
      </c>
      <c r="F106" s="8">
        <v>93078.425000000003</v>
      </c>
      <c r="G106" s="2"/>
      <c r="H106" s="5">
        <f>PRODUCT(F106,G106)</f>
        <v>93078.425000000003</v>
      </c>
    </row>
    <row r="107" spans="1:13">
      <c r="A107" s="2"/>
      <c r="B107" s="2" t="s">
        <v>99</v>
      </c>
      <c r="C107" s="5">
        <v>3</v>
      </c>
      <c r="D107" s="2" t="s">
        <v>97</v>
      </c>
      <c r="E107" s="5">
        <v>1954646.925</v>
      </c>
      <c r="F107" s="8">
        <v>58639.407749999998</v>
      </c>
      <c r="G107" s="2"/>
      <c r="H107" s="5">
        <f>PRODUCT(F107,G107)</f>
        <v>58639.407749999998</v>
      </c>
    </row>
    <row r="108" spans="1:13">
      <c r="A108" s="2"/>
      <c r="B108" s="2" t="s">
        <v>9</v>
      </c>
      <c r="C108" s="5">
        <v>3016</v>
      </c>
      <c r="D108" s="2" t="s">
        <v>91</v>
      </c>
      <c r="E108" s="5">
        <v>667.535256216844</v>
      </c>
      <c r="F108" s="8">
        <v>2013286.3327500001</v>
      </c>
      <c r="G108" s="2"/>
      <c r="H108" s="8">
        <v>2013286.3327500001</v>
      </c>
    </row>
    <row r="109" spans="1:13">
      <c r="B109" s="3" t="s">
        <v>100</v>
      </c>
      <c r="C109" s="6">
        <v>3016</v>
      </c>
      <c r="D109" s="3" t="s">
        <v>91</v>
      </c>
      <c r="E109" s="6">
        <v>667.535256216844</v>
      </c>
      <c r="F109" s="6">
        <f>SUM(H93:H102,H104:H107,H109:H109)</f>
        <v>2013286.3327500001</v>
      </c>
      <c r="G109" s="3"/>
      <c r="I109" s="6">
        <f>PRODUCT(F109,G109)</f>
        <v>2013286.3327500001</v>
      </c>
      <c r="K109" s="3"/>
      <c r="L109" s="3"/>
    </row>
    <row r="111" spans="1:13">
      <c r="A111" s="7"/>
      <c r="B111" s="7" t="s">
        <v>101</v>
      </c>
    </row>
    <row r="112" spans="1:13">
      <c r="A112" s="2"/>
      <c r="B112" s="2"/>
      <c r="C112" s="2"/>
      <c r="D112" s="2"/>
      <c r="E112" s="2"/>
      <c r="G112" s="2"/>
      <c r="H112" s="2"/>
      <c r="K112" s="2"/>
      <c r="L112" s="2"/>
      <c r="M112" s="2"/>
    </row>
    <row r="113" spans="1:13">
      <c r="A113" s="2"/>
      <c r="B113" s="2" t="s">
        <v>101</v>
      </c>
      <c r="C113" s="2"/>
      <c r="D113" s="2"/>
      <c r="E113" s="2"/>
      <c r="G113" s="2"/>
      <c r="H113" s="2"/>
      <c r="K113" s="2"/>
      <c r="L113" s="2"/>
      <c r="M113" s="2"/>
    </row>
    <row r="114" spans="1:13">
      <c r="A114" s="2"/>
      <c r="B114" s="2" t="s">
        <v>102</v>
      </c>
      <c r="C114" s="5">
        <v>2764</v>
      </c>
      <c r="D114" s="2" t="s">
        <v>91</v>
      </c>
      <c r="E114" s="5">
        <v>100</v>
      </c>
      <c r="F114" s="5">
        <f>C114*E114</f>
        <v>276400</v>
      </c>
      <c r="G114" s="2"/>
      <c r="H114" s="5">
        <f>PRODUCT(F114,G114)</f>
        <v>276400</v>
      </c>
      <c r="K114" s="2"/>
      <c r="L114" s="5">
        <v>150</v>
      </c>
      <c r="M114" s="8">
        <v>186.45</v>
      </c>
    </row>
    <row r="115" spans="1:13">
      <c r="A115" s="2"/>
      <c r="B115" s="2" t="s">
        <v>103</v>
      </c>
      <c r="C115" s="5">
        <v>454</v>
      </c>
      <c r="D115" s="2" t="s">
        <v>104</v>
      </c>
      <c r="E115" s="5">
        <v>120</v>
      </c>
      <c r="F115" s="5">
        <f>C115*E115</f>
        <v>54480</v>
      </c>
      <c r="G115" s="2"/>
      <c r="H115" s="5">
        <f>PRODUCT(F115,G115)</f>
        <v>54480</v>
      </c>
      <c r="K115" s="2"/>
      <c r="L115" s="5">
        <v>200</v>
      </c>
      <c r="M115" s="8">
        <v>248.6</v>
      </c>
    </row>
    <row r="116" spans="1:13">
      <c r="A116" s="2"/>
      <c r="B116" s="2" t="s">
        <v>105</v>
      </c>
      <c r="C116" s="5">
        <v>5.6749999999999998</v>
      </c>
      <c r="D116" s="2" t="s">
        <v>93</v>
      </c>
      <c r="E116" s="5">
        <v>6000</v>
      </c>
      <c r="F116" s="5">
        <f>C116*E116</f>
        <v>34050</v>
      </c>
      <c r="G116" s="2"/>
      <c r="H116" s="5">
        <f>PRODUCT(F116,G116)</f>
        <v>34050</v>
      </c>
      <c r="K116" s="2"/>
      <c r="L116" s="5">
        <v>10000</v>
      </c>
      <c r="M116" s="8">
        <v>12430</v>
      </c>
    </row>
    <row r="117" spans="1:13">
      <c r="A117" s="2"/>
      <c r="B117" s="2" t="s">
        <v>106</v>
      </c>
      <c r="C117" s="5">
        <v>2764</v>
      </c>
      <c r="D117" s="2" t="s">
        <v>91</v>
      </c>
      <c r="E117" s="5">
        <v>12</v>
      </c>
      <c r="F117" s="5">
        <f>C117*E117</f>
        <v>33168</v>
      </c>
      <c r="G117" s="2"/>
      <c r="H117" s="5">
        <f>PRODUCT(F117,G117)</f>
        <v>33168</v>
      </c>
      <c r="K117" s="2"/>
      <c r="L117" s="5">
        <v>10</v>
      </c>
      <c r="M117" s="8">
        <v>12.43</v>
      </c>
    </row>
    <row r="118" spans="1:13">
      <c r="A118" s="2"/>
      <c r="B118" s="2" t="s">
        <v>107</v>
      </c>
      <c r="C118" s="5">
        <v>2764</v>
      </c>
      <c r="D118" s="2" t="s">
        <v>91</v>
      </c>
      <c r="E118" s="5">
        <v>20</v>
      </c>
      <c r="F118" s="5">
        <f>C118*E118</f>
        <v>55280</v>
      </c>
      <c r="G118" s="2"/>
      <c r="H118" s="5">
        <f>PRODUCT(F118,G118)</f>
        <v>55280</v>
      </c>
      <c r="K118" s="2"/>
      <c r="L118" s="2"/>
      <c r="M118" s="2"/>
    </row>
    <row r="119" spans="1:13">
      <c r="A119" s="2"/>
      <c r="B119" s="2"/>
      <c r="C119" s="2"/>
      <c r="D119" s="2"/>
      <c r="E119" s="2"/>
      <c r="G119" s="2"/>
      <c r="H119" s="2"/>
      <c r="K119" s="2"/>
      <c r="L119" s="2"/>
      <c r="M119" s="2"/>
    </row>
    <row r="120" spans="1:13">
      <c r="A120" s="2"/>
      <c r="B120" s="2" t="s">
        <v>95</v>
      </c>
      <c r="C120" s="5">
        <v>2764</v>
      </c>
      <c r="D120" s="2" t="s">
        <v>91</v>
      </c>
      <c r="E120" s="5">
        <v>164.02966714905901</v>
      </c>
      <c r="F120" s="8">
        <v>453378</v>
      </c>
      <c r="G120" s="2"/>
      <c r="H120" s="8">
        <v>453378</v>
      </c>
      <c r="K120" s="2"/>
      <c r="L120" s="2"/>
      <c r="M120" s="2"/>
    </row>
    <row r="121" spans="1:13">
      <c r="A121" s="2"/>
      <c r="B121" s="2"/>
      <c r="C121" s="2"/>
      <c r="D121" s="2"/>
      <c r="E121" s="2"/>
      <c r="G121" s="2"/>
      <c r="H121" s="2"/>
      <c r="K121" s="2"/>
      <c r="L121" s="2"/>
      <c r="M121" s="2"/>
    </row>
    <row r="122" spans="1:13">
      <c r="A122" s="2"/>
      <c r="B122" s="2" t="s">
        <v>96</v>
      </c>
      <c r="C122" s="5">
        <v>10</v>
      </c>
      <c r="D122" s="2" t="s">
        <v>97</v>
      </c>
      <c r="E122" s="5">
        <v>453378</v>
      </c>
      <c r="F122" s="8">
        <v>45337.8</v>
      </c>
      <c r="G122" s="2"/>
      <c r="H122" s="5">
        <f>PRODUCT(F122,G122)</f>
        <v>45337.8</v>
      </c>
      <c r="K122" s="2"/>
      <c r="L122" s="2"/>
      <c r="M122" s="2"/>
    </row>
    <row r="123" spans="1:13">
      <c r="A123" s="2"/>
      <c r="B123" s="2" t="s">
        <v>98</v>
      </c>
      <c r="C123" s="5">
        <v>5</v>
      </c>
      <c r="D123" s="2" t="s">
        <v>97</v>
      </c>
      <c r="E123" s="5">
        <v>498715.8</v>
      </c>
      <c r="F123" s="8">
        <v>24935.79</v>
      </c>
      <c r="G123" s="2"/>
      <c r="H123" s="5">
        <f>PRODUCT(F123,G123)</f>
        <v>24935.79</v>
      </c>
      <c r="K123" s="2"/>
      <c r="L123" s="2"/>
      <c r="M123" s="2"/>
    </row>
    <row r="124" spans="1:13">
      <c r="A124" s="2"/>
      <c r="B124" s="2" t="s">
        <v>99</v>
      </c>
      <c r="C124" s="5">
        <v>3</v>
      </c>
      <c r="D124" s="2" t="s">
        <v>97</v>
      </c>
      <c r="E124" s="5">
        <v>523651.59</v>
      </c>
      <c r="F124" s="8">
        <v>15709.547699999999</v>
      </c>
      <c r="G124" s="2"/>
      <c r="H124" s="5">
        <f>PRODUCT(F124,G124)</f>
        <v>15709.547699999999</v>
      </c>
      <c r="K124" s="2"/>
      <c r="L124" s="2"/>
      <c r="M124" s="2"/>
    </row>
    <row r="125" spans="1:13">
      <c r="A125" s="2"/>
      <c r="B125" s="2" t="s">
        <v>9</v>
      </c>
      <c r="C125" s="5">
        <v>2764</v>
      </c>
      <c r="D125" s="2" t="s">
        <v>91</v>
      </c>
      <c r="E125" s="5">
        <v>195.13789352387801</v>
      </c>
      <c r="F125" s="8">
        <v>539361.13769999996</v>
      </c>
      <c r="G125" s="2"/>
      <c r="H125" s="8">
        <v>539361.13769999996</v>
      </c>
      <c r="K125" s="2"/>
      <c r="L125" s="2"/>
      <c r="M125" s="2"/>
    </row>
    <row r="126" spans="1:13">
      <c r="B126" s="3" t="s">
        <v>108</v>
      </c>
      <c r="C126" s="6">
        <v>2764</v>
      </c>
      <c r="D126" s="3" t="s">
        <v>91</v>
      </c>
      <c r="E126" s="6">
        <v>195.13789352387801</v>
      </c>
      <c r="F126" s="6">
        <f>SUM(H112:H119,H121:H124,H126:H126)</f>
        <v>539361.13769999996</v>
      </c>
      <c r="G126" s="3"/>
      <c r="I126" s="6">
        <f>PRODUCT(F126,G126)</f>
        <v>539361.13769999996</v>
      </c>
      <c r="K126" s="3"/>
      <c r="L126" s="3"/>
    </row>
    <row r="128" spans="1:13">
      <c r="A128" s="7"/>
      <c r="B128" s="7" t="s">
        <v>109</v>
      </c>
    </row>
    <row r="129" spans="1:8">
      <c r="A129" s="2"/>
      <c r="B129" s="2"/>
      <c r="C129" s="2"/>
      <c r="D129" s="2"/>
      <c r="E129" s="2"/>
      <c r="G129" s="2"/>
      <c r="H129" s="2"/>
    </row>
    <row r="130" spans="1:8">
      <c r="A130" s="2"/>
      <c r="B130" s="2" t="s">
        <v>110</v>
      </c>
      <c r="C130" s="2"/>
      <c r="D130" s="2"/>
      <c r="E130" s="2"/>
      <c r="G130" s="2"/>
      <c r="H130" s="2"/>
    </row>
    <row r="131" spans="1:8">
      <c r="A131" s="2"/>
      <c r="B131" s="2"/>
      <c r="C131" s="2"/>
      <c r="D131" s="2"/>
      <c r="E131" s="2"/>
      <c r="G131" s="2"/>
      <c r="H131" s="2"/>
    </row>
    <row r="132" spans="1:8">
      <c r="A132" s="2"/>
      <c r="B132" s="2" t="s">
        <v>111</v>
      </c>
      <c r="C132" s="2"/>
      <c r="D132" s="2" t="s">
        <v>112</v>
      </c>
      <c r="E132" s="2"/>
      <c r="G132" s="2"/>
      <c r="H132" s="2"/>
    </row>
    <row r="133" spans="1:8">
      <c r="A133" s="2"/>
      <c r="B133" s="2"/>
      <c r="C133" s="2"/>
      <c r="D133" s="2"/>
      <c r="E133" s="2"/>
      <c r="G133" s="2"/>
      <c r="H133" s="2"/>
    </row>
    <row r="134" spans="1:8">
      <c r="A134" s="2"/>
      <c r="B134" s="2" t="s">
        <v>113</v>
      </c>
      <c r="C134" s="5">
        <v>32085</v>
      </c>
      <c r="D134" s="2" t="s">
        <v>91</v>
      </c>
      <c r="E134" s="9">
        <v>7.117</v>
      </c>
      <c r="F134" s="5">
        <f>C134*E134</f>
        <v>228348.94500000001</v>
      </c>
      <c r="G134" s="10">
        <v>0.1</v>
      </c>
      <c r="H134" s="5">
        <f>PRODUCT(F134,G134)</f>
        <v>22834.894500000002</v>
      </c>
    </row>
    <row r="135" spans="1:8">
      <c r="A135" s="2"/>
      <c r="B135" s="2" t="s">
        <v>114</v>
      </c>
      <c r="C135" s="2"/>
      <c r="D135" s="2"/>
      <c r="E135" s="2"/>
      <c r="F135" s="2" t="s">
        <v>115</v>
      </c>
      <c r="G135" s="10">
        <v>0.1</v>
      </c>
      <c r="H135" s="11" t="s">
        <v>115</v>
      </c>
    </row>
    <row r="136" spans="1:8">
      <c r="A136" s="2"/>
      <c r="B136" s="2" t="s">
        <v>116</v>
      </c>
      <c r="C136" s="5">
        <v>7142</v>
      </c>
      <c r="D136" s="2" t="s">
        <v>91</v>
      </c>
      <c r="E136" s="9">
        <v>25.827999999999999</v>
      </c>
      <c r="F136" s="5">
        <f>C136*E136</f>
        <v>184463.576</v>
      </c>
      <c r="G136" s="10">
        <v>0.1</v>
      </c>
      <c r="H136" s="5">
        <f>PRODUCT(F136,G136)</f>
        <v>18446.357599999999</v>
      </c>
    </row>
    <row r="137" spans="1:8">
      <c r="A137" s="2"/>
      <c r="B137" s="2" t="s">
        <v>117</v>
      </c>
      <c r="C137" s="5">
        <v>32085</v>
      </c>
      <c r="D137" s="2" t="s">
        <v>91</v>
      </c>
      <c r="E137" s="9">
        <v>4.2240000000000002</v>
      </c>
      <c r="F137" s="5">
        <f>C137*E137</f>
        <v>135527.04000000001</v>
      </c>
      <c r="G137" s="10">
        <v>0.1</v>
      </c>
      <c r="H137" s="5">
        <f>PRODUCT(F137,G137)</f>
        <v>13552.704000000002</v>
      </c>
    </row>
    <row r="138" spans="1:8">
      <c r="A138" s="2"/>
      <c r="B138" s="2" t="s">
        <v>118</v>
      </c>
      <c r="C138" s="2"/>
      <c r="D138" s="2"/>
      <c r="E138" s="2"/>
      <c r="F138" s="2" t="s">
        <v>115</v>
      </c>
      <c r="G138" s="10">
        <v>0.1</v>
      </c>
      <c r="H138" s="11" t="s">
        <v>115</v>
      </c>
    </row>
    <row r="139" spans="1:8">
      <c r="A139" s="2"/>
      <c r="B139" s="2" t="s">
        <v>119</v>
      </c>
      <c r="C139" s="2"/>
      <c r="D139" s="2"/>
      <c r="E139" s="2"/>
      <c r="F139" s="2" t="s">
        <v>115</v>
      </c>
      <c r="G139" s="10">
        <v>0.1</v>
      </c>
      <c r="H139" s="11" t="s">
        <v>115</v>
      </c>
    </row>
    <row r="140" spans="1:8">
      <c r="A140" s="2"/>
      <c r="B140" s="2" t="s">
        <v>120</v>
      </c>
      <c r="C140" s="5">
        <v>32085</v>
      </c>
      <c r="D140" s="2" t="s">
        <v>91</v>
      </c>
      <c r="E140" s="9">
        <v>1.6830000000000001</v>
      </c>
      <c r="F140" s="5">
        <f>C140*E140</f>
        <v>53999.055</v>
      </c>
      <c r="G140" s="10">
        <v>0.1</v>
      </c>
      <c r="H140" s="5">
        <f>PRODUCT(F140,G140)</f>
        <v>5399.9055000000008</v>
      </c>
    </row>
    <row r="141" spans="1:8">
      <c r="A141" s="2"/>
      <c r="B141" s="2" t="s">
        <v>121</v>
      </c>
      <c r="C141" s="5">
        <v>32085</v>
      </c>
      <c r="D141" s="2" t="s">
        <v>91</v>
      </c>
      <c r="E141" s="9">
        <v>23.6</v>
      </c>
      <c r="F141" s="5">
        <f>C141*E141</f>
        <v>757206</v>
      </c>
      <c r="G141" s="10">
        <v>0.1</v>
      </c>
      <c r="H141" s="5">
        <f>PRODUCT(F141,G141)</f>
        <v>75720.600000000006</v>
      </c>
    </row>
    <row r="142" spans="1:8">
      <c r="A142" s="2"/>
      <c r="B142" s="2" t="s">
        <v>122</v>
      </c>
      <c r="C142" s="5">
        <v>32085</v>
      </c>
      <c r="D142" s="2" t="s">
        <v>91</v>
      </c>
      <c r="E142" s="9">
        <v>116.7</v>
      </c>
      <c r="F142" s="5">
        <f>C142*E142</f>
        <v>3744319.5</v>
      </c>
      <c r="G142" s="10">
        <v>0.1</v>
      </c>
      <c r="H142" s="5">
        <f>PRODUCT(F142,G142)</f>
        <v>374431.95</v>
      </c>
    </row>
    <row r="143" spans="1:8">
      <c r="A143" s="2"/>
      <c r="B143" s="2" t="s">
        <v>123</v>
      </c>
      <c r="C143" s="2"/>
      <c r="D143" s="2"/>
      <c r="E143" s="2"/>
      <c r="G143" s="10">
        <v>0.1</v>
      </c>
      <c r="H143" s="2"/>
    </row>
    <row r="144" spans="1:8">
      <c r="A144" s="2"/>
      <c r="B144" s="2"/>
      <c r="C144" s="2"/>
      <c r="D144" s="2"/>
      <c r="E144" s="2"/>
      <c r="G144" s="2"/>
      <c r="H144" s="2"/>
    </row>
    <row r="145" spans="1:12">
      <c r="A145" s="2"/>
      <c r="B145" s="2" t="s">
        <v>95</v>
      </c>
      <c r="C145" s="5">
        <v>32115</v>
      </c>
      <c r="D145" s="2" t="s">
        <v>91</v>
      </c>
      <c r="E145" s="5">
        <v>15.892461827806301</v>
      </c>
      <c r="F145" s="8">
        <v>5103864.1160000004</v>
      </c>
      <c r="G145" s="2"/>
      <c r="H145" s="8">
        <v>510386.41159999999</v>
      </c>
    </row>
    <row r="146" spans="1:12">
      <c r="A146" s="2"/>
      <c r="B146" s="2"/>
      <c r="C146" s="2"/>
      <c r="D146" s="2"/>
      <c r="E146" s="2"/>
      <c r="G146" s="2"/>
      <c r="H146" s="2"/>
    </row>
    <row r="147" spans="1:12">
      <c r="A147" s="2"/>
      <c r="B147" s="2" t="s">
        <v>96</v>
      </c>
      <c r="C147" s="5">
        <v>10</v>
      </c>
      <c r="D147" s="2" t="s">
        <v>97</v>
      </c>
      <c r="E147" s="5">
        <v>510386.41159999999</v>
      </c>
      <c r="F147" s="8">
        <v>51038.641159999999</v>
      </c>
      <c r="G147" s="2"/>
      <c r="H147" s="5">
        <f>PRODUCT(F147,G147)</f>
        <v>51038.641159999999</v>
      </c>
    </row>
    <row r="148" spans="1:12">
      <c r="A148" s="2"/>
      <c r="B148" s="2" t="s">
        <v>98</v>
      </c>
      <c r="C148" s="5">
        <v>5</v>
      </c>
      <c r="D148" s="2" t="s">
        <v>97</v>
      </c>
      <c r="E148" s="5">
        <v>561425.05275999999</v>
      </c>
      <c r="F148" s="8">
        <v>28071.252638000002</v>
      </c>
      <c r="G148" s="2"/>
      <c r="H148" s="5">
        <f>PRODUCT(F148,G148)</f>
        <v>28071.252638000002</v>
      </c>
    </row>
    <row r="149" spans="1:12">
      <c r="A149" s="2"/>
      <c r="B149" s="2" t="s">
        <v>99</v>
      </c>
      <c r="C149" s="5">
        <v>3</v>
      </c>
      <c r="D149" s="2" t="s">
        <v>97</v>
      </c>
      <c r="E149" s="5">
        <v>589496.30539800005</v>
      </c>
      <c r="F149" s="8">
        <v>17684.889161939998</v>
      </c>
      <c r="G149" s="2"/>
      <c r="H149" s="5">
        <f>PRODUCT(F149,G149)</f>
        <v>17684.889161939998</v>
      </c>
    </row>
    <row r="150" spans="1:12">
      <c r="A150" s="2"/>
      <c r="B150" s="2" t="s">
        <v>9</v>
      </c>
      <c r="C150" s="5">
        <v>32115</v>
      </c>
      <c r="D150" s="2" t="s">
        <v>91</v>
      </c>
      <c r="E150" s="5">
        <v>18.906467213449801</v>
      </c>
      <c r="F150" s="8">
        <v>5200658.8989599403</v>
      </c>
      <c r="G150" s="2"/>
      <c r="H150" s="8">
        <v>607181.19455994002</v>
      </c>
    </row>
    <row r="151" spans="1:12">
      <c r="B151" s="3" t="s">
        <v>124</v>
      </c>
      <c r="C151" s="6">
        <v>32085</v>
      </c>
      <c r="D151" s="3" t="s">
        <v>91</v>
      </c>
      <c r="E151" s="6">
        <v>18.924145069656799</v>
      </c>
      <c r="F151" s="6">
        <f>SUM(H129:H144,H146:H149,H151:H151)</f>
        <v>607181.1945599399</v>
      </c>
      <c r="G151" s="3"/>
      <c r="I151" s="6">
        <f>PRODUCT(F151,G151)</f>
        <v>607181.1945599399</v>
      </c>
      <c r="K151" s="3"/>
      <c r="L151" s="3"/>
    </row>
    <row r="153" spans="1:12">
      <c r="A153" s="2"/>
      <c r="B153" s="2"/>
      <c r="C153" s="2"/>
      <c r="D153" s="2"/>
      <c r="E153" s="2"/>
      <c r="G153" s="2"/>
      <c r="I153" s="2"/>
      <c r="K153" s="3"/>
      <c r="L153" s="3"/>
    </row>
    <row r="154" spans="1:12">
      <c r="A154" s="2"/>
      <c r="B154" s="2" t="s">
        <v>125</v>
      </c>
      <c r="C154" s="5">
        <v>62436</v>
      </c>
      <c r="D154" s="2" t="s">
        <v>91</v>
      </c>
      <c r="E154" s="5">
        <v>50.609082340475702</v>
      </c>
      <c r="F154" s="8">
        <v>3159828.66500994</v>
      </c>
      <c r="G154" s="2"/>
      <c r="I154" s="8">
        <v>3159828.66500994</v>
      </c>
      <c r="K154" s="3"/>
      <c r="L154" s="3"/>
    </row>
    <row r="155" spans="1:12">
      <c r="A155" s="2"/>
      <c r="B155" s="2"/>
      <c r="C155" s="2"/>
      <c r="D155" s="2"/>
      <c r="E155" s="2"/>
      <c r="G155" s="2"/>
      <c r="I155" s="2"/>
      <c r="K155" s="3"/>
      <c r="L155" s="3"/>
    </row>
    <row r="156" spans="1:12">
      <c r="A156" s="2"/>
      <c r="B156" s="2" t="s">
        <v>126</v>
      </c>
      <c r="C156" s="2"/>
      <c r="D156" s="2"/>
      <c r="E156" s="2"/>
      <c r="G156" s="2"/>
      <c r="I156" s="2"/>
      <c r="K156" s="3"/>
      <c r="L156" s="3"/>
    </row>
    <row r="157" spans="1:12">
      <c r="A157" s="2"/>
      <c r="B157" s="2" t="s">
        <v>99</v>
      </c>
      <c r="C157" s="5">
        <v>1</v>
      </c>
      <c r="D157" s="2" t="s">
        <v>127</v>
      </c>
      <c r="E157" s="2"/>
      <c r="F157" s="2" t="s">
        <v>128</v>
      </c>
      <c r="G157" s="2"/>
      <c r="I157" s="11" t="s">
        <v>128</v>
      </c>
      <c r="K157" s="3"/>
      <c r="L157" s="3"/>
    </row>
    <row r="158" spans="1:12">
      <c r="A158" s="2"/>
      <c r="B158" s="2" t="s">
        <v>129</v>
      </c>
      <c r="C158" s="5">
        <v>5</v>
      </c>
      <c r="D158" s="2" t="s">
        <v>97</v>
      </c>
      <c r="E158" s="5">
        <v>3159828.66500994</v>
      </c>
      <c r="F158" s="12">
        <v>157991.43325049701</v>
      </c>
      <c r="G158" s="2"/>
      <c r="I158" s="5">
        <f>PRODUCT(F158,G158)</f>
        <v>157991.43325049701</v>
      </c>
      <c r="K158" s="3"/>
      <c r="L158" s="3"/>
    </row>
    <row r="159" spans="1:12">
      <c r="A159" s="2"/>
      <c r="B159" s="2"/>
      <c r="C159" s="2"/>
      <c r="D159" s="2"/>
      <c r="E159" s="2"/>
      <c r="G159" s="2"/>
      <c r="I159" s="2"/>
      <c r="K159" s="3"/>
      <c r="L159" s="3"/>
    </row>
    <row r="160" spans="1:12">
      <c r="A160" s="2"/>
      <c r="B160" s="2" t="s">
        <v>130</v>
      </c>
      <c r="C160" s="2"/>
      <c r="D160" s="2"/>
      <c r="E160" s="2"/>
      <c r="G160" s="2"/>
      <c r="I160" s="2"/>
      <c r="K160" s="3"/>
      <c r="L160" s="3"/>
    </row>
    <row r="161" spans="1:12">
      <c r="A161" s="2"/>
      <c r="B161" s="2" t="s">
        <v>131</v>
      </c>
      <c r="C161" s="5">
        <v>2</v>
      </c>
      <c r="D161" s="2" t="s">
        <v>97</v>
      </c>
      <c r="E161" s="5">
        <v>3317820.0982604399</v>
      </c>
      <c r="F161" s="8">
        <v>66356.401965208803</v>
      </c>
      <c r="G161" s="2"/>
      <c r="I161" s="5">
        <f>PRODUCT(F161,G161)</f>
        <v>66356.401965208803</v>
      </c>
      <c r="K161" s="3"/>
      <c r="L161" s="3"/>
    </row>
    <row r="162" spans="1:12">
      <c r="A162" s="2"/>
      <c r="B162" s="2"/>
      <c r="C162" s="2"/>
      <c r="D162" s="2"/>
      <c r="E162" s="2"/>
      <c r="G162" s="2"/>
      <c r="I162" s="2"/>
      <c r="K162" s="3"/>
      <c r="L162" s="3"/>
    </row>
    <row r="163" spans="1:12">
      <c r="A163" s="2"/>
      <c r="B163" s="2" t="s">
        <v>132</v>
      </c>
      <c r="C163" s="2"/>
      <c r="D163" s="2"/>
      <c r="E163" s="2"/>
      <c r="G163" s="2"/>
      <c r="I163" s="2"/>
      <c r="K163" s="3"/>
      <c r="L163" s="3"/>
    </row>
    <row r="164" spans="1:12">
      <c r="A164" s="2"/>
      <c r="B164" s="2" t="s">
        <v>133</v>
      </c>
      <c r="C164" s="13">
        <v>5</v>
      </c>
      <c r="D164" s="2" t="s">
        <v>97</v>
      </c>
      <c r="E164" s="5">
        <v>3384176.5002256501</v>
      </c>
      <c r="F164" s="8">
        <v>169208.825011282</v>
      </c>
      <c r="G164" s="2"/>
      <c r="I164" s="5">
        <f>PRODUCT(F164,G164)</f>
        <v>169208.825011282</v>
      </c>
      <c r="K164" s="3"/>
      <c r="L164" s="3"/>
    </row>
    <row r="165" spans="1:12">
      <c r="A165" s="2"/>
      <c r="B165" s="2" t="s">
        <v>134</v>
      </c>
      <c r="C165" s="13">
        <v>1</v>
      </c>
      <c r="D165" s="2" t="s">
        <v>97</v>
      </c>
      <c r="E165" s="5">
        <v>3553385.32523693</v>
      </c>
      <c r="F165" s="8">
        <v>33533.853252369299</v>
      </c>
      <c r="G165" s="2"/>
      <c r="I165" s="5">
        <f>PRODUCT(F165,G165)</f>
        <v>33533.853252369299</v>
      </c>
      <c r="K165" s="3"/>
      <c r="L165" s="3"/>
    </row>
    <row r="166" spans="1:12">
      <c r="A166" s="2"/>
      <c r="B166" s="2" t="s">
        <v>135</v>
      </c>
      <c r="C166" s="2"/>
      <c r="D166" s="2" t="s">
        <v>136</v>
      </c>
      <c r="E166" s="2"/>
      <c r="G166" s="2"/>
      <c r="I166" s="5">
        <f>PRODUCT(F166,G166)</f>
        <v>0</v>
      </c>
      <c r="K166" s="3"/>
      <c r="L166" s="3"/>
    </row>
    <row r="167" spans="1:12">
      <c r="A167" s="2"/>
      <c r="B167" s="2"/>
      <c r="C167" s="2"/>
      <c r="D167" s="2"/>
      <c r="E167" s="2"/>
      <c r="G167" s="2"/>
      <c r="I167" s="2"/>
      <c r="K167" s="3"/>
      <c r="L167" s="3"/>
    </row>
    <row r="168" spans="1:12">
      <c r="A168" s="2"/>
      <c r="B168" s="2" t="s">
        <v>137</v>
      </c>
      <c r="C168" s="5">
        <v>62436</v>
      </c>
      <c r="D168" s="2" t="s">
        <v>91</v>
      </c>
      <c r="E168" s="5">
        <v>57.449535179853001</v>
      </c>
      <c r="F168" s="8">
        <v>3586919.1784893</v>
      </c>
      <c r="G168" s="2"/>
      <c r="I168" s="8">
        <v>3586919.1784893</v>
      </c>
      <c r="K168" s="3"/>
      <c r="L168" s="3"/>
    </row>
    <row r="169" spans="1:12">
      <c r="A169" s="2"/>
      <c r="B169" s="2"/>
      <c r="C169" s="2"/>
      <c r="D169" s="2"/>
      <c r="E169" s="2"/>
      <c r="G169" s="2"/>
      <c r="I169" s="2"/>
      <c r="K169" s="3"/>
      <c r="L169" s="3"/>
    </row>
    <row r="170" spans="1:12">
      <c r="A170" s="2"/>
      <c r="B170" s="2"/>
      <c r="C170" s="2"/>
      <c r="D170" s="2"/>
      <c r="E170" s="2"/>
      <c r="G170" s="2"/>
      <c r="I170" s="2"/>
      <c r="K170" s="3"/>
      <c r="L170" s="3"/>
    </row>
    <row r="171" spans="1:12">
      <c r="A171" s="2"/>
      <c r="B171" s="2" t="s">
        <v>138</v>
      </c>
      <c r="C171" s="2"/>
      <c r="D171" s="2"/>
      <c r="E171" s="2"/>
      <c r="G171" s="2"/>
      <c r="I171" s="2"/>
      <c r="K171" s="3"/>
      <c r="L171" s="3"/>
    </row>
    <row r="172" spans="1:12">
      <c r="A172" s="2"/>
      <c r="B172" s="2"/>
      <c r="C172" s="2"/>
      <c r="D172" s="2"/>
      <c r="E172" s="2"/>
      <c r="G172" s="2"/>
      <c r="I172" s="2"/>
      <c r="K172" s="3"/>
      <c r="L172" s="3"/>
    </row>
    <row r="173" spans="1:12">
      <c r="A173" s="2"/>
      <c r="B173" s="2" t="s">
        <v>88</v>
      </c>
      <c r="C173" s="2"/>
      <c r="D173" s="2"/>
      <c r="E173" s="2"/>
      <c r="G173" s="2"/>
      <c r="I173" s="2"/>
      <c r="K173" s="3"/>
      <c r="L173" s="3"/>
    </row>
    <row r="175" spans="1:12">
      <c r="A175" s="7"/>
      <c r="B175" s="7" t="s">
        <v>89</v>
      </c>
    </row>
    <row r="176" spans="1:12">
      <c r="A176" s="2"/>
      <c r="B176" s="2"/>
      <c r="C176" s="2"/>
      <c r="D176" s="2"/>
      <c r="E176" s="2"/>
      <c r="G176" s="2"/>
      <c r="H176" s="2"/>
    </row>
    <row r="177" spans="1:12">
      <c r="A177" s="2"/>
      <c r="B177" s="2" t="s">
        <v>89</v>
      </c>
      <c r="C177" s="2"/>
      <c r="D177" s="2"/>
      <c r="E177" s="2"/>
      <c r="G177" s="2"/>
      <c r="H177" s="2"/>
    </row>
    <row r="178" spans="1:12">
      <c r="A178" s="2"/>
      <c r="B178" s="2" t="s">
        <v>139</v>
      </c>
      <c r="C178" s="5">
        <v>1834.5</v>
      </c>
      <c r="D178" s="2" t="s">
        <v>91</v>
      </c>
      <c r="E178" s="5">
        <v>35</v>
      </c>
      <c r="F178" s="5">
        <f>C178*E178</f>
        <v>64207.5</v>
      </c>
      <c r="G178" s="2"/>
      <c r="H178" s="5">
        <f>PRODUCT(F178,G178)</f>
        <v>64207.5</v>
      </c>
    </row>
    <row r="179" spans="1:12">
      <c r="A179" s="2"/>
      <c r="B179" s="2" t="s">
        <v>92</v>
      </c>
      <c r="C179" s="5">
        <v>1</v>
      </c>
      <c r="D179" s="2" t="s">
        <v>93</v>
      </c>
      <c r="E179" s="5">
        <v>150000</v>
      </c>
      <c r="F179" s="5">
        <f>C179*E179</f>
        <v>150000</v>
      </c>
      <c r="G179" s="2"/>
      <c r="H179" s="5">
        <f>PRODUCT(F179,G179)</f>
        <v>150000</v>
      </c>
    </row>
    <row r="180" spans="1:12">
      <c r="A180" s="2"/>
      <c r="B180" s="2" t="s">
        <v>94</v>
      </c>
      <c r="C180" s="5">
        <v>4561</v>
      </c>
      <c r="D180" s="2" t="s">
        <v>91</v>
      </c>
      <c r="E180" s="5">
        <v>1</v>
      </c>
      <c r="F180" s="5">
        <f>C180*E180</f>
        <v>4561</v>
      </c>
      <c r="G180" s="2"/>
      <c r="H180" s="5">
        <f>PRODUCT(F180,G180)</f>
        <v>4561</v>
      </c>
    </row>
    <row r="181" spans="1:12">
      <c r="A181" s="2"/>
      <c r="B181" s="2"/>
      <c r="C181" s="2"/>
      <c r="D181" s="2"/>
      <c r="E181" s="2"/>
      <c r="G181" s="2"/>
      <c r="H181" s="2"/>
    </row>
    <row r="182" spans="1:12">
      <c r="A182" s="2"/>
      <c r="B182" s="2" t="s">
        <v>95</v>
      </c>
      <c r="C182" s="5">
        <v>1</v>
      </c>
      <c r="D182" s="2" t="s">
        <v>91</v>
      </c>
      <c r="E182" s="5">
        <v>218768.5</v>
      </c>
      <c r="F182" s="8">
        <v>218768.5</v>
      </c>
      <c r="G182" s="2"/>
      <c r="H182" s="8">
        <v>218768.5</v>
      </c>
    </row>
    <row r="183" spans="1:12">
      <c r="A183" s="2"/>
      <c r="B183" s="2"/>
      <c r="C183" s="2"/>
      <c r="D183" s="2"/>
      <c r="E183" s="2"/>
      <c r="G183" s="2"/>
      <c r="H183" s="2"/>
    </row>
    <row r="184" spans="1:12">
      <c r="A184" s="2"/>
      <c r="B184" s="2" t="s">
        <v>96</v>
      </c>
      <c r="C184" s="5">
        <v>10</v>
      </c>
      <c r="D184" s="2" t="s">
        <v>97</v>
      </c>
      <c r="E184" s="5">
        <v>218768.5</v>
      </c>
      <c r="F184" s="8">
        <v>21876.85</v>
      </c>
      <c r="G184" s="2"/>
      <c r="H184" s="5">
        <f>PRODUCT(F184,G184)</f>
        <v>21876.85</v>
      </c>
    </row>
    <row r="185" spans="1:12">
      <c r="A185" s="2"/>
      <c r="B185" s="2" t="s">
        <v>98</v>
      </c>
      <c r="C185" s="5">
        <v>5</v>
      </c>
      <c r="D185" s="2" t="s">
        <v>97</v>
      </c>
      <c r="E185" s="5">
        <v>240645.35</v>
      </c>
      <c r="F185" s="8">
        <v>12032.2675</v>
      </c>
      <c r="G185" s="2"/>
      <c r="H185" s="5">
        <f>PRODUCT(F185,G185)</f>
        <v>12032.2675</v>
      </c>
    </row>
    <row r="186" spans="1:12">
      <c r="A186" s="2"/>
      <c r="B186" s="2" t="s">
        <v>99</v>
      </c>
      <c r="C186" s="5">
        <v>3</v>
      </c>
      <c r="D186" s="2" t="s">
        <v>97</v>
      </c>
      <c r="E186" s="5">
        <v>252677.61749999999</v>
      </c>
      <c r="F186" s="8">
        <v>7580.3285249999999</v>
      </c>
      <c r="G186" s="2"/>
      <c r="H186" s="5">
        <f>PRODUCT(F186,G186)</f>
        <v>7580.3285249999999</v>
      </c>
    </row>
    <row r="187" spans="1:12">
      <c r="A187" s="2"/>
      <c r="B187" s="2" t="s">
        <v>9</v>
      </c>
      <c r="C187" s="5">
        <v>19</v>
      </c>
      <c r="D187" s="2" t="s">
        <v>91</v>
      </c>
      <c r="E187" s="5">
        <v>13697.7866328947</v>
      </c>
      <c r="F187" s="8">
        <v>260257.94602500001</v>
      </c>
      <c r="G187" s="2"/>
      <c r="H187" s="8">
        <v>260257.94602500001</v>
      </c>
    </row>
    <row r="188" spans="1:12">
      <c r="B188" s="3" t="s">
        <v>100</v>
      </c>
      <c r="C188" s="6">
        <v>1834.5</v>
      </c>
      <c r="D188" s="3" t="s">
        <v>91</v>
      </c>
      <c r="E188" s="6">
        <v>141.868599632052</v>
      </c>
      <c r="F188" s="6">
        <f>SUM(H154:H181,H183:H186,H188:H188)</f>
        <v>260257.94602499998</v>
      </c>
      <c r="G188" s="3"/>
      <c r="I188" s="6">
        <f>PRODUCT(F188,G188)</f>
        <v>260257.94602499998</v>
      </c>
      <c r="K188" s="3"/>
      <c r="L188" s="3"/>
    </row>
    <row r="190" spans="1:12">
      <c r="A190" s="7"/>
      <c r="B190" s="7" t="s">
        <v>140</v>
      </c>
    </row>
    <row r="191" spans="1:12">
      <c r="A191" s="2"/>
      <c r="B191" s="2"/>
      <c r="C191" s="2"/>
      <c r="D191" s="2"/>
      <c r="E191" s="2"/>
      <c r="G191" s="2"/>
      <c r="H191" s="2"/>
    </row>
    <row r="192" spans="1:12">
      <c r="A192" s="2"/>
      <c r="B192" s="2" t="s">
        <v>110</v>
      </c>
      <c r="C192" s="2"/>
      <c r="D192" s="2"/>
      <c r="E192" s="2"/>
      <c r="G192" s="2"/>
      <c r="H192" s="2"/>
    </row>
    <row r="193" spans="1:8">
      <c r="A193" s="2"/>
      <c r="B193" s="2"/>
      <c r="C193" s="2"/>
      <c r="D193" s="2"/>
      <c r="E193" s="2"/>
      <c r="G193" s="2"/>
      <c r="H193" s="2"/>
    </row>
    <row r="194" spans="1:8">
      <c r="A194" s="2"/>
      <c r="B194" s="2" t="s">
        <v>111</v>
      </c>
      <c r="C194" s="2"/>
      <c r="D194" s="2" t="s">
        <v>112</v>
      </c>
      <c r="E194" s="2"/>
      <c r="G194" s="2"/>
      <c r="H194" s="2"/>
    </row>
    <row r="195" spans="1:8">
      <c r="A195" s="2"/>
      <c r="B195" s="2"/>
      <c r="C195" s="2"/>
      <c r="D195" s="2"/>
      <c r="E195" s="2"/>
      <c r="G195" s="2"/>
      <c r="H195" s="2"/>
    </row>
    <row r="196" spans="1:8">
      <c r="A196" s="2"/>
      <c r="B196" s="2" t="s">
        <v>113</v>
      </c>
      <c r="C196" s="5">
        <v>32085</v>
      </c>
      <c r="D196" s="2" t="s">
        <v>91</v>
      </c>
      <c r="E196" s="9">
        <v>7.117</v>
      </c>
      <c r="F196" s="5">
        <f>C196*E196</f>
        <v>228348.94500000001</v>
      </c>
      <c r="G196" s="10">
        <v>0.1</v>
      </c>
      <c r="H196" s="5">
        <f>PRODUCT(F196,G196)</f>
        <v>22834.894500000002</v>
      </c>
    </row>
    <row r="197" spans="1:8">
      <c r="A197" s="2"/>
      <c r="B197" s="2" t="s">
        <v>114</v>
      </c>
      <c r="C197" s="2"/>
      <c r="D197" s="2"/>
      <c r="E197" s="2"/>
      <c r="F197" s="2" t="s">
        <v>115</v>
      </c>
      <c r="G197" s="10">
        <v>0.1</v>
      </c>
      <c r="H197" s="11" t="s">
        <v>115</v>
      </c>
    </row>
    <row r="198" spans="1:8">
      <c r="A198" s="2"/>
      <c r="B198" s="2" t="s">
        <v>116</v>
      </c>
      <c r="C198" s="5">
        <v>7142</v>
      </c>
      <c r="D198" s="2" t="s">
        <v>91</v>
      </c>
      <c r="E198" s="9">
        <v>25.827999999999999</v>
      </c>
      <c r="F198" s="5">
        <f>C198*E198</f>
        <v>184463.576</v>
      </c>
      <c r="G198" s="10">
        <v>0.1</v>
      </c>
      <c r="H198" s="5">
        <f>PRODUCT(F198,G198)</f>
        <v>18446.357599999999</v>
      </c>
    </row>
    <row r="199" spans="1:8">
      <c r="A199" s="2"/>
      <c r="B199" s="2" t="s">
        <v>117</v>
      </c>
      <c r="C199" s="5">
        <v>32085</v>
      </c>
      <c r="D199" s="2" t="s">
        <v>91</v>
      </c>
      <c r="E199" s="9">
        <v>4.2240000000000002</v>
      </c>
      <c r="F199" s="5">
        <f>C199*E199</f>
        <v>135527.04000000001</v>
      </c>
      <c r="G199" s="10">
        <v>0.1</v>
      </c>
      <c r="H199" s="5">
        <f>PRODUCT(F199,G199)</f>
        <v>13552.704000000002</v>
      </c>
    </row>
    <row r="200" spans="1:8">
      <c r="A200" s="2"/>
      <c r="B200" s="2" t="s">
        <v>118</v>
      </c>
      <c r="C200" s="2"/>
      <c r="D200" s="2"/>
      <c r="E200" s="2"/>
      <c r="F200" s="2" t="s">
        <v>115</v>
      </c>
      <c r="G200" s="10">
        <v>0.1</v>
      </c>
      <c r="H200" s="11" t="s">
        <v>115</v>
      </c>
    </row>
    <row r="201" spans="1:8">
      <c r="A201" s="2"/>
      <c r="B201" s="2" t="s">
        <v>119</v>
      </c>
      <c r="C201" s="2"/>
      <c r="D201" s="2"/>
      <c r="E201" s="2"/>
      <c r="F201" s="2" t="s">
        <v>115</v>
      </c>
      <c r="G201" s="10">
        <v>0.1</v>
      </c>
      <c r="H201" s="11" t="s">
        <v>115</v>
      </c>
    </row>
    <row r="202" spans="1:8">
      <c r="A202" s="2"/>
      <c r="B202" s="2" t="s">
        <v>120</v>
      </c>
      <c r="C202" s="5">
        <v>32085</v>
      </c>
      <c r="D202" s="2" t="s">
        <v>91</v>
      </c>
      <c r="E202" s="9">
        <v>1.6830000000000001</v>
      </c>
      <c r="F202" s="5">
        <f>C202*E202</f>
        <v>53999.055</v>
      </c>
      <c r="G202" s="10">
        <v>0.1</v>
      </c>
      <c r="H202" s="5">
        <f>PRODUCT(F202,G202)</f>
        <v>5399.9055000000008</v>
      </c>
    </row>
    <row r="203" spans="1:8">
      <c r="A203" s="2"/>
      <c r="B203" s="2" t="s">
        <v>121</v>
      </c>
      <c r="C203" s="5">
        <v>32085</v>
      </c>
      <c r="D203" s="2" t="s">
        <v>91</v>
      </c>
      <c r="E203" s="9">
        <v>23.6</v>
      </c>
      <c r="F203" s="5">
        <f>C203*E203</f>
        <v>757206</v>
      </c>
      <c r="G203" s="10">
        <v>0.1</v>
      </c>
      <c r="H203" s="5">
        <f>PRODUCT(F203,G203)</f>
        <v>75720.600000000006</v>
      </c>
    </row>
    <row r="204" spans="1:8">
      <c r="A204" s="2"/>
      <c r="B204" s="2" t="s">
        <v>122</v>
      </c>
      <c r="C204" s="5">
        <v>32085</v>
      </c>
      <c r="D204" s="2" t="s">
        <v>91</v>
      </c>
      <c r="E204" s="9">
        <v>116.7</v>
      </c>
      <c r="F204" s="5">
        <f>C204*E204</f>
        <v>3744319.5</v>
      </c>
      <c r="G204" s="10">
        <v>0.1</v>
      </c>
      <c r="H204" s="5">
        <f>PRODUCT(F204,G204)</f>
        <v>374431.95</v>
      </c>
    </row>
    <row r="205" spans="1:8">
      <c r="A205" s="2"/>
      <c r="B205" s="2" t="s">
        <v>123</v>
      </c>
      <c r="C205" s="2"/>
      <c r="D205" s="2"/>
      <c r="E205" s="2"/>
      <c r="G205" s="10">
        <v>0.1</v>
      </c>
      <c r="H205" s="2"/>
    </row>
    <row r="206" spans="1:8">
      <c r="A206" s="2"/>
      <c r="B206" s="2"/>
      <c r="C206" s="2"/>
      <c r="D206" s="2"/>
      <c r="E206" s="2"/>
      <c r="G206" s="2"/>
      <c r="H206" s="2"/>
    </row>
    <row r="207" spans="1:8">
      <c r="A207" s="2"/>
      <c r="B207" s="2" t="s">
        <v>95</v>
      </c>
      <c r="C207" s="5">
        <v>32115</v>
      </c>
      <c r="D207" s="2" t="s">
        <v>91</v>
      </c>
      <c r="E207" s="5">
        <v>15.892461827806301</v>
      </c>
      <c r="F207" s="8">
        <v>5103864.1160000004</v>
      </c>
      <c r="G207" s="2"/>
      <c r="H207" s="8">
        <v>510386.41159999999</v>
      </c>
    </row>
    <row r="208" spans="1:8">
      <c r="A208" s="2"/>
      <c r="B208" s="2"/>
      <c r="C208" s="2"/>
      <c r="D208" s="2"/>
      <c r="E208" s="2"/>
      <c r="G208" s="2"/>
      <c r="H208" s="2"/>
    </row>
    <row r="209" spans="1:12">
      <c r="A209" s="2"/>
      <c r="B209" s="2" t="s">
        <v>96</v>
      </c>
      <c r="C209" s="5">
        <v>10</v>
      </c>
      <c r="D209" s="2" t="s">
        <v>97</v>
      </c>
      <c r="E209" s="5">
        <v>510386.41159999999</v>
      </c>
      <c r="F209" s="8">
        <v>51038.641159999999</v>
      </c>
      <c r="G209" s="2"/>
      <c r="H209" s="5">
        <f>PRODUCT(F209,G209)</f>
        <v>51038.641159999999</v>
      </c>
    </row>
    <row r="210" spans="1:12">
      <c r="A210" s="2"/>
      <c r="B210" s="2" t="s">
        <v>98</v>
      </c>
      <c r="C210" s="5">
        <v>5</v>
      </c>
      <c r="D210" s="2" t="s">
        <v>97</v>
      </c>
      <c r="E210" s="5">
        <v>561425.05275999999</v>
      </c>
      <c r="F210" s="8">
        <v>28071.252638000002</v>
      </c>
      <c r="G210" s="2"/>
      <c r="H210" s="5">
        <f>PRODUCT(F210,G210)</f>
        <v>28071.252638000002</v>
      </c>
    </row>
    <row r="211" spans="1:12">
      <c r="A211" s="2"/>
      <c r="B211" s="2" t="s">
        <v>99</v>
      </c>
      <c r="C211" s="5">
        <v>3</v>
      </c>
      <c r="D211" s="2" t="s">
        <v>97</v>
      </c>
      <c r="E211" s="5">
        <v>589496.30539800005</v>
      </c>
      <c r="F211" s="8">
        <v>17684.889161939998</v>
      </c>
      <c r="G211" s="2"/>
      <c r="H211" s="5">
        <f>PRODUCT(F211,G211)</f>
        <v>17684.889161939998</v>
      </c>
    </row>
    <row r="212" spans="1:12">
      <c r="A212" s="2"/>
      <c r="B212" s="2" t="s">
        <v>9</v>
      </c>
      <c r="C212" s="5">
        <v>32115</v>
      </c>
      <c r="D212" s="2" t="s">
        <v>91</v>
      </c>
      <c r="E212" s="5">
        <v>18.906467213449801</v>
      </c>
      <c r="F212" s="8">
        <v>5200658.8989599403</v>
      </c>
      <c r="G212" s="2"/>
      <c r="H212" s="8">
        <v>607181.19455994002</v>
      </c>
    </row>
    <row r="213" spans="1:12">
      <c r="B213" s="3" t="s">
        <v>141</v>
      </c>
      <c r="C213" s="6">
        <v>32085</v>
      </c>
      <c r="D213" s="3" t="s">
        <v>91</v>
      </c>
      <c r="E213" s="6">
        <v>18.924145069656799</v>
      </c>
      <c r="F213" s="6">
        <f>SUM(H191:H206,H208:H211,H213:H213)</f>
        <v>607181.1945599399</v>
      </c>
      <c r="G213" s="3"/>
      <c r="I213" s="6">
        <f>PRODUCT(F213,G213)</f>
        <v>607181.1945599399</v>
      </c>
      <c r="K213" s="3"/>
      <c r="L213" s="3"/>
    </row>
    <row r="215" spans="1:12">
      <c r="A215" s="2"/>
      <c r="B215" s="2"/>
      <c r="C215" s="2"/>
      <c r="D215" s="2"/>
      <c r="E215" s="2"/>
      <c r="G215" s="2"/>
      <c r="I215" s="2"/>
      <c r="K215" s="3"/>
      <c r="L215" s="3"/>
    </row>
    <row r="216" spans="1:12">
      <c r="A216" s="2"/>
      <c r="B216" s="2" t="s">
        <v>142</v>
      </c>
      <c r="C216" s="5">
        <v>4561</v>
      </c>
      <c r="D216" s="2" t="s">
        <v>91</v>
      </c>
      <c r="E216" s="5">
        <v>190.186174212879</v>
      </c>
      <c r="F216" s="8">
        <v>867439.14058493997</v>
      </c>
      <c r="G216" s="2"/>
      <c r="I216" s="8">
        <v>867439.14058493997</v>
      </c>
      <c r="K216" s="3"/>
      <c r="L216" s="3"/>
    </row>
    <row r="217" spans="1:12">
      <c r="A217" s="2"/>
      <c r="B217" s="2"/>
      <c r="C217" s="2"/>
      <c r="D217" s="2"/>
      <c r="E217" s="2"/>
      <c r="G217" s="2"/>
      <c r="I217" s="2"/>
      <c r="K217" s="3"/>
      <c r="L217" s="3"/>
    </row>
    <row r="218" spans="1:12">
      <c r="A218" s="2"/>
      <c r="B218" s="2" t="s">
        <v>126</v>
      </c>
      <c r="C218" s="2"/>
      <c r="D218" s="2"/>
      <c r="E218" s="2"/>
      <c r="G218" s="2"/>
      <c r="I218" s="2"/>
      <c r="K218" s="3"/>
      <c r="L218" s="3"/>
    </row>
    <row r="219" spans="1:12">
      <c r="A219" s="2"/>
      <c r="B219" s="2" t="s">
        <v>99</v>
      </c>
      <c r="C219" s="5">
        <v>1</v>
      </c>
      <c r="D219" s="2" t="s">
        <v>127</v>
      </c>
      <c r="E219" s="2"/>
      <c r="F219" s="2" t="s">
        <v>128</v>
      </c>
      <c r="G219" s="2"/>
      <c r="I219" s="11" t="s">
        <v>128</v>
      </c>
      <c r="K219" s="3"/>
      <c r="L219" s="3"/>
    </row>
    <row r="220" spans="1:12">
      <c r="A220" s="2"/>
      <c r="B220" s="2" t="s">
        <v>129</v>
      </c>
      <c r="C220" s="5">
        <v>5</v>
      </c>
      <c r="D220" s="2" t="s">
        <v>97</v>
      </c>
      <c r="E220" s="5">
        <v>867439.14058493997</v>
      </c>
      <c r="F220" s="12">
        <v>43371.957029247002</v>
      </c>
      <c r="G220" s="2"/>
      <c r="I220" s="5">
        <f>PRODUCT(F220,G220)</f>
        <v>43371.957029247002</v>
      </c>
      <c r="K220" s="3"/>
      <c r="L220" s="3"/>
    </row>
    <row r="221" spans="1:12">
      <c r="A221" s="2"/>
      <c r="B221" s="2"/>
      <c r="C221" s="2"/>
      <c r="D221" s="2"/>
      <c r="E221" s="2"/>
      <c r="G221" s="2"/>
      <c r="I221" s="2"/>
      <c r="K221" s="3"/>
      <c r="L221" s="3"/>
    </row>
    <row r="222" spans="1:12">
      <c r="A222" s="2"/>
      <c r="B222" s="2" t="s">
        <v>130</v>
      </c>
      <c r="C222" s="2"/>
      <c r="D222" s="2"/>
      <c r="E222" s="2"/>
      <c r="G222" s="2"/>
      <c r="I222" s="2"/>
      <c r="K222" s="3"/>
      <c r="L222" s="3"/>
    </row>
    <row r="223" spans="1:12">
      <c r="A223" s="2"/>
      <c r="B223" s="2" t="s">
        <v>131</v>
      </c>
      <c r="C223" s="5">
        <v>2</v>
      </c>
      <c r="D223" s="2" t="s">
        <v>97</v>
      </c>
      <c r="E223" s="5">
        <v>910811.09761418705</v>
      </c>
      <c r="F223" s="8">
        <v>18216.2219522837</v>
      </c>
      <c r="G223" s="2"/>
      <c r="I223" s="5">
        <f>PRODUCT(F223,G223)</f>
        <v>18216.2219522837</v>
      </c>
      <c r="K223" s="3"/>
      <c r="L223" s="3"/>
    </row>
    <row r="224" spans="1:12">
      <c r="A224" s="2"/>
      <c r="B224" s="2"/>
      <c r="C224" s="2"/>
      <c r="D224" s="2"/>
      <c r="E224" s="2"/>
      <c r="G224" s="2"/>
      <c r="I224" s="2"/>
      <c r="K224" s="3"/>
      <c r="L224" s="3"/>
    </row>
    <row r="225" spans="1:12">
      <c r="A225" s="2"/>
      <c r="B225" s="2" t="s">
        <v>132</v>
      </c>
      <c r="C225" s="2"/>
      <c r="D225" s="2"/>
      <c r="E225" s="2"/>
      <c r="G225" s="2"/>
      <c r="I225" s="2"/>
      <c r="K225" s="3"/>
      <c r="L225" s="3"/>
    </row>
    <row r="226" spans="1:12">
      <c r="A226" s="2"/>
      <c r="B226" s="2" t="s">
        <v>133</v>
      </c>
      <c r="C226" s="13">
        <v>5</v>
      </c>
      <c r="D226" s="2" t="s">
        <v>97</v>
      </c>
      <c r="E226" s="5">
        <v>929027.31956647104</v>
      </c>
      <c r="F226" s="8">
        <v>46451.3659783236</v>
      </c>
      <c r="G226" s="2"/>
      <c r="I226" s="5">
        <f>PRODUCT(F226,G226)</f>
        <v>46451.3659783236</v>
      </c>
      <c r="K226" s="3"/>
      <c r="L226" s="3"/>
    </row>
    <row r="227" spans="1:12">
      <c r="A227" s="2"/>
      <c r="B227" s="2" t="s">
        <v>134</v>
      </c>
      <c r="C227" s="13">
        <v>1</v>
      </c>
      <c r="D227" s="2" t="s">
        <v>97</v>
      </c>
      <c r="E227" s="5">
        <v>975478.68554479396</v>
      </c>
      <c r="F227" s="8">
        <v>7754.7868554479401</v>
      </c>
      <c r="G227" s="2"/>
      <c r="I227" s="5">
        <f>PRODUCT(F227,G227)</f>
        <v>7754.7868554479401</v>
      </c>
      <c r="K227" s="3"/>
      <c r="L227" s="3"/>
    </row>
    <row r="228" spans="1:12">
      <c r="A228" s="2"/>
      <c r="B228" s="2" t="s">
        <v>135</v>
      </c>
      <c r="C228" s="2"/>
      <c r="D228" s="2" t="s">
        <v>136</v>
      </c>
      <c r="E228" s="2"/>
      <c r="G228" s="2"/>
      <c r="I228" s="5">
        <f>PRODUCT(F228,G228)</f>
        <v>0</v>
      </c>
      <c r="K228" s="3"/>
      <c r="L228" s="3"/>
    </row>
    <row r="229" spans="1:12">
      <c r="A229" s="2"/>
      <c r="B229" s="2"/>
      <c r="C229" s="2"/>
      <c r="D229" s="2"/>
      <c r="E229" s="2"/>
      <c r="G229" s="2"/>
      <c r="I229" s="2"/>
      <c r="K229" s="3"/>
      <c r="L229" s="3"/>
    </row>
    <row r="230" spans="1:12">
      <c r="A230" s="2"/>
      <c r="B230" s="2" t="s">
        <v>137</v>
      </c>
      <c r="C230" s="5">
        <v>4561</v>
      </c>
      <c r="D230" s="2" t="s">
        <v>91</v>
      </c>
      <c r="E230" s="5">
        <v>215.57410050432799</v>
      </c>
      <c r="F230" s="8">
        <v>983233.472400242</v>
      </c>
      <c r="G230" s="2"/>
      <c r="I230" s="8">
        <v>983233.472400242</v>
      </c>
      <c r="K230" s="3"/>
      <c r="L230" s="3"/>
    </row>
    <row r="231" spans="1:12">
      <c r="A231" s="2"/>
      <c r="B231" s="2"/>
      <c r="C231" s="2"/>
      <c r="D231" s="2"/>
      <c r="E231" s="2"/>
      <c r="G231" s="2"/>
      <c r="I231" s="2"/>
      <c r="K231" s="3"/>
      <c r="L231" s="3"/>
    </row>
    <row r="232" spans="1:12">
      <c r="A232" s="2"/>
      <c r="B232" s="2"/>
      <c r="C232" s="2"/>
      <c r="D232" s="2"/>
      <c r="E232" s="2"/>
      <c r="G232" s="2"/>
      <c r="I232" s="2"/>
      <c r="K232" s="3"/>
      <c r="L232" s="3"/>
    </row>
    <row r="233" spans="1:12">
      <c r="A233" s="2"/>
      <c r="B233" s="2" t="s">
        <v>143</v>
      </c>
      <c r="C233" s="2"/>
      <c r="D233" s="2"/>
      <c r="E233" s="2"/>
      <c r="G233" s="2"/>
      <c r="I233" s="2"/>
      <c r="K233" s="3"/>
      <c r="L233" s="3"/>
    </row>
    <row r="234" spans="1:12">
      <c r="A234" s="2"/>
      <c r="B234" s="2"/>
      <c r="C234" s="2"/>
      <c r="D234" s="2"/>
      <c r="E234" s="2"/>
      <c r="G234" s="2"/>
      <c r="I234" s="2"/>
      <c r="K234" s="3"/>
      <c r="L234" s="3"/>
    </row>
    <row r="235" spans="1:12">
      <c r="A235" s="2"/>
      <c r="B235" s="2" t="s">
        <v>88</v>
      </c>
      <c r="C235" s="2"/>
      <c r="D235" s="2"/>
      <c r="E235" s="2"/>
      <c r="G235" s="2"/>
      <c r="I235" s="2"/>
      <c r="K235" s="3"/>
      <c r="L235" s="3"/>
    </row>
    <row r="237" spans="1:12">
      <c r="A237" s="7"/>
      <c r="B237" s="7" t="s">
        <v>89</v>
      </c>
    </row>
    <row r="238" spans="1:12">
      <c r="A238" s="2"/>
      <c r="B238" s="2"/>
      <c r="C238" s="2"/>
      <c r="D238" s="2"/>
      <c r="E238" s="2"/>
      <c r="G238" s="2"/>
      <c r="H238" s="2"/>
    </row>
    <row r="239" spans="1:12">
      <c r="A239" s="2"/>
      <c r="B239" s="2" t="s">
        <v>89</v>
      </c>
      <c r="C239" s="2"/>
      <c r="D239" s="2"/>
      <c r="E239" s="2"/>
      <c r="G239" s="2"/>
      <c r="H239" s="2"/>
    </row>
    <row r="240" spans="1:12">
      <c r="A240" s="2"/>
      <c r="B240" s="2" t="s">
        <v>90</v>
      </c>
      <c r="C240" s="5">
        <v>305</v>
      </c>
      <c r="D240" s="2" t="s">
        <v>91</v>
      </c>
      <c r="E240" s="5">
        <v>250</v>
      </c>
      <c r="F240" s="5">
        <f>C240*E240</f>
        <v>76250</v>
      </c>
      <c r="G240" s="2"/>
      <c r="H240" s="9">
        <f>PRODUCT(F240,G240)</f>
        <v>76250</v>
      </c>
    </row>
    <row r="241" spans="1:13">
      <c r="A241" s="2"/>
      <c r="B241" s="2" t="s">
        <v>94</v>
      </c>
      <c r="C241" s="5">
        <v>35617</v>
      </c>
      <c r="D241" s="2" t="s">
        <v>91</v>
      </c>
      <c r="E241" s="5">
        <v>2</v>
      </c>
      <c r="F241" s="5">
        <f>C241*E241</f>
        <v>71234</v>
      </c>
      <c r="G241" s="2"/>
      <c r="H241" s="5">
        <f>PRODUCT(F241,G241)</f>
        <v>71234</v>
      </c>
    </row>
    <row r="242" spans="1:13">
      <c r="A242" s="2"/>
      <c r="B242" s="2"/>
      <c r="C242" s="2"/>
      <c r="D242" s="2"/>
      <c r="E242" s="2"/>
      <c r="G242" s="2"/>
      <c r="H242" s="2"/>
    </row>
    <row r="243" spans="1:13">
      <c r="A243" s="2"/>
      <c r="B243" s="2" t="s">
        <v>95</v>
      </c>
      <c r="C243" s="5">
        <v>586</v>
      </c>
      <c r="D243" s="2" t="s">
        <v>91</v>
      </c>
      <c r="E243" s="5">
        <v>251.67918088737201</v>
      </c>
      <c r="F243" s="8">
        <v>147484</v>
      </c>
      <c r="G243" s="2"/>
      <c r="H243" s="8">
        <v>147484</v>
      </c>
    </row>
    <row r="244" spans="1:13">
      <c r="A244" s="2"/>
      <c r="B244" s="2"/>
      <c r="C244" s="2"/>
      <c r="D244" s="2"/>
      <c r="E244" s="2"/>
      <c r="G244" s="2"/>
      <c r="H244" s="2"/>
    </row>
    <row r="245" spans="1:13">
      <c r="A245" s="2"/>
      <c r="B245" s="2" t="s">
        <v>96</v>
      </c>
      <c r="C245" s="5">
        <v>10</v>
      </c>
      <c r="D245" s="2" t="s">
        <v>97</v>
      </c>
      <c r="E245" s="5">
        <v>218718</v>
      </c>
      <c r="F245" s="8">
        <v>21871.8</v>
      </c>
      <c r="G245" s="2"/>
      <c r="H245" s="5">
        <f>PRODUCT(F245,G245)</f>
        <v>21871.8</v>
      </c>
    </row>
    <row r="246" spans="1:13">
      <c r="A246" s="2"/>
      <c r="B246" s="2" t="s">
        <v>98</v>
      </c>
      <c r="C246" s="5">
        <v>5</v>
      </c>
      <c r="D246" s="2" t="s">
        <v>97</v>
      </c>
      <c r="E246" s="5">
        <v>240589.8</v>
      </c>
      <c r="F246" s="8">
        <v>12029.49</v>
      </c>
      <c r="G246" s="2"/>
      <c r="H246" s="5">
        <f>PRODUCT(F246,G246)</f>
        <v>12029.49</v>
      </c>
    </row>
    <row r="247" spans="1:13">
      <c r="A247" s="2"/>
      <c r="B247" s="2" t="s">
        <v>99</v>
      </c>
      <c r="C247" s="5">
        <v>3</v>
      </c>
      <c r="D247" s="2" t="s">
        <v>97</v>
      </c>
      <c r="E247" s="5">
        <v>252619.29</v>
      </c>
      <c r="F247" s="8">
        <v>7578.5787</v>
      </c>
      <c r="G247" s="2"/>
      <c r="H247" s="5">
        <f>PRODUCT(F247,G247)</f>
        <v>7578.5787</v>
      </c>
    </row>
    <row r="248" spans="1:13">
      <c r="A248" s="2"/>
      <c r="B248" s="2" t="s">
        <v>9</v>
      </c>
      <c r="C248" s="5">
        <v>586</v>
      </c>
      <c r="D248" s="2" t="s">
        <v>91</v>
      </c>
      <c r="E248" s="5">
        <v>322.46393976109198</v>
      </c>
      <c r="F248" s="8">
        <v>188963.86869999999</v>
      </c>
      <c r="G248" s="2"/>
      <c r="H248" s="8">
        <v>188963.86869999999</v>
      </c>
    </row>
    <row r="249" spans="1:13">
      <c r="B249" s="3" t="s">
        <v>100</v>
      </c>
      <c r="C249" s="6">
        <v>305</v>
      </c>
      <c r="D249" s="3" t="s">
        <v>91</v>
      </c>
      <c r="E249" s="6">
        <v>619.55366786885202</v>
      </c>
      <c r="F249" s="6">
        <f>SUM(H216:H242,H244:H247,H249:H249)</f>
        <v>188963.86869999999</v>
      </c>
      <c r="G249" s="3"/>
      <c r="I249" s="6">
        <f>PRODUCT(F249,G249)</f>
        <v>188963.86869999999</v>
      </c>
      <c r="K249" s="3"/>
      <c r="L249" s="3"/>
    </row>
    <row r="251" spans="1:13">
      <c r="A251" s="7"/>
      <c r="B251" s="7" t="s">
        <v>144</v>
      </c>
    </row>
    <row r="252" spans="1:13">
      <c r="A252" s="2"/>
      <c r="B252" s="2"/>
      <c r="C252" s="2"/>
      <c r="D252" s="2"/>
      <c r="E252" s="2"/>
      <c r="G252" s="2"/>
      <c r="H252" s="2"/>
      <c r="K252" s="2"/>
      <c r="L252" s="2"/>
      <c r="M252" s="2"/>
    </row>
    <row r="253" spans="1:13">
      <c r="A253" s="2"/>
      <c r="B253" s="2" t="s">
        <v>145</v>
      </c>
      <c r="C253" s="2"/>
      <c r="D253" s="2"/>
      <c r="E253" s="2"/>
      <c r="G253" s="2"/>
      <c r="H253" s="2"/>
      <c r="K253" s="2"/>
      <c r="L253" s="2"/>
      <c r="M253" s="2"/>
    </row>
    <row r="254" spans="1:13">
      <c r="A254" s="2"/>
      <c r="B254" s="2"/>
      <c r="C254" s="2"/>
      <c r="D254" s="2"/>
      <c r="E254" s="2"/>
      <c r="G254" s="2"/>
      <c r="H254" s="2"/>
      <c r="K254" s="2"/>
      <c r="L254" s="2"/>
      <c r="M254" s="2"/>
    </row>
    <row r="255" spans="1:13">
      <c r="A255" s="2"/>
      <c r="B255" s="2" t="s">
        <v>146</v>
      </c>
      <c r="C255" s="5">
        <v>1521</v>
      </c>
      <c r="D255" s="2" t="s">
        <v>91</v>
      </c>
      <c r="E255" s="5">
        <v>500</v>
      </c>
      <c r="F255" s="5">
        <f>C255*E255</f>
        <v>760500</v>
      </c>
      <c r="G255" s="2"/>
      <c r="H255" s="5">
        <f>PRODUCT(F255,G255)</f>
        <v>760500</v>
      </c>
      <c r="K255" s="8">
        <v>4206</v>
      </c>
      <c r="L255" s="12">
        <v>0.39170744269894398</v>
      </c>
      <c r="M255" s="9">
        <v>0.28000000000000003</v>
      </c>
    </row>
    <row r="256" spans="1:13">
      <c r="A256" s="2"/>
      <c r="B256" s="2" t="s">
        <v>147</v>
      </c>
      <c r="C256" s="5">
        <v>970</v>
      </c>
      <c r="D256" s="2" t="s">
        <v>91</v>
      </c>
      <c r="E256" s="5">
        <v>150</v>
      </c>
      <c r="F256" s="5">
        <f>C256*E256</f>
        <v>145500</v>
      </c>
      <c r="G256" s="2"/>
      <c r="H256" s="5">
        <f>PRODUCT(F256,G256)</f>
        <v>145500</v>
      </c>
      <c r="K256" s="8">
        <v>4206</v>
      </c>
      <c r="L256" s="12">
        <v>0.24980685037342301</v>
      </c>
      <c r="M256" s="9">
        <v>0.08</v>
      </c>
    </row>
    <row r="257" spans="1:13">
      <c r="A257" s="2"/>
      <c r="B257" s="2" t="s">
        <v>148</v>
      </c>
      <c r="C257" s="5">
        <v>1392</v>
      </c>
      <c r="D257" s="2" t="s">
        <v>91</v>
      </c>
      <c r="E257" s="5">
        <v>100</v>
      </c>
      <c r="F257" s="5">
        <f>C257*E257</f>
        <v>139200</v>
      </c>
      <c r="G257" s="2"/>
      <c r="H257" s="5">
        <f>PRODUCT(F257,G257)</f>
        <v>139200</v>
      </c>
      <c r="K257" s="8">
        <v>4206</v>
      </c>
      <c r="L257" s="12">
        <v>0.35848570692763299</v>
      </c>
      <c r="M257" s="9">
        <v>0.44</v>
      </c>
    </row>
    <row r="258" spans="1:13">
      <c r="A258" s="2"/>
      <c r="B258" s="2"/>
      <c r="C258" s="2"/>
      <c r="D258" s="2"/>
      <c r="E258" s="2"/>
      <c r="G258" s="2"/>
      <c r="H258" s="2"/>
      <c r="K258" s="2"/>
      <c r="L258" s="2"/>
      <c r="M258" s="2"/>
    </row>
    <row r="259" spans="1:13">
      <c r="A259" s="2"/>
      <c r="B259" s="2" t="s">
        <v>149</v>
      </c>
      <c r="C259" s="5">
        <v>3883</v>
      </c>
      <c r="D259" s="2" t="s">
        <v>91</v>
      </c>
      <c r="E259" s="5">
        <v>20</v>
      </c>
      <c r="F259" s="5">
        <f>C259*E259</f>
        <v>77660</v>
      </c>
      <c r="G259" s="2"/>
      <c r="H259" s="5">
        <f>PRODUCT(F259,G259)</f>
        <v>77660</v>
      </c>
      <c r="K259" s="2"/>
      <c r="L259" s="2"/>
      <c r="M259" s="2"/>
    </row>
    <row r="260" spans="1:13">
      <c r="A260" s="2"/>
      <c r="B260" s="2" t="s">
        <v>150</v>
      </c>
      <c r="C260" s="5">
        <v>1</v>
      </c>
      <c r="D260" s="2" t="s">
        <v>127</v>
      </c>
      <c r="E260" s="5">
        <v>350000</v>
      </c>
      <c r="F260" s="5">
        <f>C260*E260</f>
        <v>350000</v>
      </c>
      <c r="G260" s="2"/>
      <c r="H260" s="5">
        <f>PRODUCT(F260,G260)</f>
        <v>350000</v>
      </c>
      <c r="K260" s="2"/>
      <c r="L260" s="2"/>
      <c r="M260" s="2"/>
    </row>
    <row r="261" spans="1:13">
      <c r="A261" s="2"/>
      <c r="B261" s="2" t="s">
        <v>151</v>
      </c>
      <c r="C261" s="5">
        <v>1</v>
      </c>
      <c r="D261" s="2" t="s">
        <v>127</v>
      </c>
      <c r="E261" s="5">
        <v>150000</v>
      </c>
      <c r="F261" s="5">
        <f>C261*E261</f>
        <v>150000</v>
      </c>
      <c r="G261" s="2"/>
      <c r="H261" s="5">
        <f>PRODUCT(F261,G261)</f>
        <v>150000</v>
      </c>
      <c r="K261" s="2"/>
      <c r="L261" s="2"/>
      <c r="M261" s="2"/>
    </row>
    <row r="262" spans="1:13">
      <c r="A262" s="2"/>
      <c r="B262" s="2" t="s">
        <v>152</v>
      </c>
      <c r="C262" s="5">
        <v>1</v>
      </c>
      <c r="D262" s="2" t="s">
        <v>127</v>
      </c>
      <c r="E262" s="5">
        <v>250000</v>
      </c>
      <c r="F262" s="5">
        <f>C262*E262</f>
        <v>250000</v>
      </c>
      <c r="G262" s="2"/>
      <c r="H262" s="5">
        <f>PRODUCT(F262,G262)</f>
        <v>250000</v>
      </c>
      <c r="K262" s="2"/>
      <c r="L262" s="2"/>
      <c r="M262" s="2"/>
    </row>
    <row r="263" spans="1:13">
      <c r="A263" s="2"/>
      <c r="B263" s="2" t="s">
        <v>153</v>
      </c>
      <c r="C263" s="5">
        <v>1</v>
      </c>
      <c r="D263" s="2" t="s">
        <v>127</v>
      </c>
      <c r="E263" s="5">
        <v>150000</v>
      </c>
      <c r="F263" s="5">
        <f>C263*E263</f>
        <v>150000</v>
      </c>
      <c r="G263" s="2"/>
      <c r="H263" s="5">
        <f>PRODUCT(F263,G263)</f>
        <v>150000</v>
      </c>
      <c r="K263" s="2"/>
      <c r="L263" s="2"/>
      <c r="M263" s="2"/>
    </row>
    <row r="264" spans="1:13">
      <c r="A264" s="2"/>
      <c r="B264" s="2" t="s">
        <v>154</v>
      </c>
      <c r="C264" s="5">
        <v>1</v>
      </c>
      <c r="D264" s="2" t="s">
        <v>127</v>
      </c>
      <c r="E264" s="5">
        <v>150000</v>
      </c>
      <c r="F264" s="5">
        <f>C264*E264</f>
        <v>150000</v>
      </c>
      <c r="G264" s="2"/>
      <c r="H264" s="5">
        <f>PRODUCT(F264,G264)</f>
        <v>150000</v>
      </c>
      <c r="K264" s="2"/>
      <c r="L264" s="2"/>
      <c r="M264" s="2"/>
    </row>
    <row r="265" spans="1:13">
      <c r="A265" s="2"/>
      <c r="B265" s="2" t="s">
        <v>155</v>
      </c>
      <c r="C265" s="5">
        <v>1</v>
      </c>
      <c r="D265" s="2" t="s">
        <v>127</v>
      </c>
      <c r="E265" s="5">
        <v>750000</v>
      </c>
      <c r="F265" s="5">
        <f>C265*E265</f>
        <v>750000</v>
      </c>
      <c r="G265" s="2"/>
      <c r="H265" s="5">
        <f>PRODUCT(F265,G265)</f>
        <v>750000</v>
      </c>
      <c r="K265" s="2"/>
      <c r="L265" s="2"/>
      <c r="M265" s="2"/>
    </row>
    <row r="266" spans="1:13">
      <c r="A266" s="2"/>
      <c r="B266" s="2"/>
      <c r="C266" s="2"/>
      <c r="D266" s="2"/>
      <c r="E266" s="2"/>
      <c r="G266" s="2"/>
      <c r="H266" s="2"/>
      <c r="K266" s="2"/>
      <c r="L266" s="2"/>
      <c r="M266" s="2"/>
    </row>
    <row r="267" spans="1:13">
      <c r="A267" s="2"/>
      <c r="B267" s="2" t="s">
        <v>95</v>
      </c>
      <c r="C267" s="5">
        <v>26817</v>
      </c>
      <c r="D267" s="2" t="s">
        <v>91</v>
      </c>
      <c r="E267" s="5">
        <v>108.992803072678</v>
      </c>
      <c r="F267" s="8">
        <v>2922860</v>
      </c>
      <c r="G267" s="2"/>
      <c r="H267" s="8">
        <v>2922860</v>
      </c>
      <c r="K267" s="2"/>
      <c r="L267" s="2"/>
      <c r="M267" s="2"/>
    </row>
    <row r="268" spans="1:13">
      <c r="A268" s="2"/>
      <c r="B268" s="2"/>
      <c r="C268" s="2"/>
      <c r="D268" s="2"/>
      <c r="E268" s="2"/>
      <c r="G268" s="2"/>
      <c r="H268" s="2"/>
      <c r="K268" s="2"/>
      <c r="L268" s="2"/>
      <c r="M268" s="2"/>
    </row>
    <row r="269" spans="1:13">
      <c r="A269" s="2"/>
      <c r="B269" s="2" t="s">
        <v>96</v>
      </c>
      <c r="C269" s="5">
        <v>10</v>
      </c>
      <c r="D269" s="2" t="s">
        <v>97</v>
      </c>
      <c r="E269" s="5">
        <v>5845720</v>
      </c>
      <c r="F269" s="8">
        <v>584572</v>
      </c>
      <c r="G269" s="2"/>
      <c r="H269" s="5">
        <f>PRODUCT(F269,G269)</f>
        <v>584572</v>
      </c>
      <c r="K269" s="2"/>
      <c r="L269" s="2"/>
      <c r="M269" s="2"/>
    </row>
    <row r="270" spans="1:13">
      <c r="A270" s="2"/>
      <c r="B270" s="2" t="s">
        <v>98</v>
      </c>
      <c r="C270" s="5">
        <v>5</v>
      </c>
      <c r="D270" s="2" t="s">
        <v>97</v>
      </c>
      <c r="E270" s="5">
        <v>6430292</v>
      </c>
      <c r="F270" s="8">
        <v>321514.59999999998</v>
      </c>
      <c r="G270" s="2"/>
      <c r="H270" s="5">
        <f>PRODUCT(F270,G270)</f>
        <v>321514.59999999998</v>
      </c>
      <c r="K270" s="2"/>
      <c r="L270" s="2"/>
      <c r="M270" s="2"/>
    </row>
    <row r="271" spans="1:13">
      <c r="A271" s="2"/>
      <c r="B271" s="2" t="s">
        <v>99</v>
      </c>
      <c r="C271" s="5">
        <v>3</v>
      </c>
      <c r="D271" s="2" t="s">
        <v>97</v>
      </c>
      <c r="E271" s="5">
        <v>6751806.5999999996</v>
      </c>
      <c r="F271" s="8">
        <v>202554.198</v>
      </c>
      <c r="G271" s="2"/>
      <c r="H271" s="5">
        <f>PRODUCT(F271,G271)</f>
        <v>202554.198</v>
      </c>
      <c r="K271" s="2"/>
      <c r="L271" s="2"/>
      <c r="M271" s="2"/>
    </row>
    <row r="272" spans="1:13">
      <c r="A272" s="2"/>
      <c r="B272" s="2" t="s">
        <v>9</v>
      </c>
      <c r="C272" s="5">
        <v>26817</v>
      </c>
      <c r="D272" s="2" t="s">
        <v>91</v>
      </c>
      <c r="E272" s="5">
        <v>150.33377327814401</v>
      </c>
      <c r="F272" s="8">
        <v>4031500.798</v>
      </c>
      <c r="G272" s="2"/>
      <c r="H272" s="8">
        <v>4031500.798</v>
      </c>
      <c r="K272" s="2"/>
      <c r="L272" s="2"/>
      <c r="M272" s="2"/>
    </row>
    <row r="273" spans="1:13">
      <c r="B273" s="3" t="s">
        <v>156</v>
      </c>
      <c r="C273" s="6">
        <v>3883</v>
      </c>
      <c r="D273" s="3" t="s">
        <v>91</v>
      </c>
      <c r="E273" s="6">
        <v>1038.2438315735301</v>
      </c>
      <c r="F273" s="6">
        <f>SUM(H252:H266,H268:H271,H273:H273)</f>
        <v>4031500.798</v>
      </c>
      <c r="G273" s="3"/>
      <c r="I273" s="6">
        <f>PRODUCT(F273,G273)</f>
        <v>4031500.798</v>
      </c>
      <c r="K273" s="3"/>
      <c r="L273" s="3"/>
    </row>
    <row r="275" spans="1:13">
      <c r="A275" s="7"/>
      <c r="B275" s="7" t="s">
        <v>101</v>
      </c>
    </row>
    <row r="276" spans="1:13">
      <c r="A276" s="2"/>
      <c r="B276" s="2"/>
      <c r="C276" s="2"/>
      <c r="D276" s="2"/>
      <c r="E276" s="2"/>
      <c r="G276" s="2"/>
      <c r="H276" s="2"/>
      <c r="K276" s="2"/>
      <c r="L276" s="2"/>
      <c r="M276" s="2"/>
    </row>
    <row r="277" spans="1:13">
      <c r="A277" s="2"/>
      <c r="B277" s="2" t="s">
        <v>101</v>
      </c>
      <c r="C277" s="2"/>
      <c r="D277" s="2"/>
      <c r="E277" s="2"/>
      <c r="G277" s="2"/>
      <c r="H277" s="2"/>
      <c r="K277" s="2"/>
      <c r="L277" s="2"/>
      <c r="M277" s="2"/>
    </row>
    <row r="278" spans="1:13">
      <c r="A278" s="2"/>
      <c r="B278" s="2" t="s">
        <v>102</v>
      </c>
      <c r="C278" s="5">
        <v>4922</v>
      </c>
      <c r="D278" s="2" t="s">
        <v>91</v>
      </c>
      <c r="E278" s="5">
        <v>100</v>
      </c>
      <c r="F278" s="5">
        <f>C278*E278</f>
        <v>492200</v>
      </c>
      <c r="G278" s="2"/>
      <c r="H278" s="5">
        <f>PRODUCT(F278,G278)</f>
        <v>492200</v>
      </c>
      <c r="K278" s="2"/>
      <c r="L278" s="5">
        <v>150</v>
      </c>
      <c r="M278" s="8">
        <v>186.45</v>
      </c>
    </row>
    <row r="279" spans="1:13">
      <c r="A279" s="2"/>
      <c r="B279" s="2" t="s">
        <v>103</v>
      </c>
      <c r="C279" s="5">
        <v>1139</v>
      </c>
      <c r="D279" s="2" t="s">
        <v>104</v>
      </c>
      <c r="E279" s="5">
        <v>120</v>
      </c>
      <c r="F279" s="5">
        <f>C279*E279</f>
        <v>136680</v>
      </c>
      <c r="G279" s="2"/>
      <c r="H279" s="5">
        <f>PRODUCT(F279,G279)</f>
        <v>136680</v>
      </c>
      <c r="K279" s="2"/>
      <c r="L279" s="5">
        <v>200</v>
      </c>
      <c r="M279" s="8">
        <v>248.6</v>
      </c>
    </row>
    <row r="280" spans="1:13">
      <c r="A280" s="2"/>
      <c r="B280" s="2" t="s">
        <v>157</v>
      </c>
      <c r="C280" s="5">
        <v>28.475000000000001</v>
      </c>
      <c r="D280" s="2" t="s">
        <v>93</v>
      </c>
      <c r="E280" s="5">
        <v>6000</v>
      </c>
      <c r="F280" s="5">
        <f>C280*E280</f>
        <v>170850</v>
      </c>
      <c r="G280" s="2"/>
      <c r="H280" s="5">
        <f>PRODUCT(F280,G280)</f>
        <v>170850</v>
      </c>
      <c r="K280" s="2"/>
      <c r="L280" s="5">
        <v>10000</v>
      </c>
      <c r="M280" s="8">
        <v>12430</v>
      </c>
    </row>
    <row r="281" spans="1:13">
      <c r="A281" s="2"/>
      <c r="B281" s="2" t="s">
        <v>106</v>
      </c>
      <c r="C281" s="5">
        <v>4922</v>
      </c>
      <c r="D281" s="2" t="s">
        <v>91</v>
      </c>
      <c r="E281" s="5">
        <v>12</v>
      </c>
      <c r="F281" s="5">
        <f>C281*E281</f>
        <v>59064</v>
      </c>
      <c r="G281" s="2"/>
      <c r="H281" s="5">
        <f>PRODUCT(F281,G281)</f>
        <v>59064</v>
      </c>
      <c r="K281" s="2"/>
      <c r="L281" s="5">
        <v>10</v>
      </c>
      <c r="M281" s="8">
        <v>12.43</v>
      </c>
    </row>
    <row r="282" spans="1:13">
      <c r="A282" s="2"/>
      <c r="B282" s="2" t="s">
        <v>107</v>
      </c>
      <c r="C282" s="5">
        <v>4922</v>
      </c>
      <c r="D282" s="2" t="s">
        <v>91</v>
      </c>
      <c r="E282" s="5">
        <v>20</v>
      </c>
      <c r="F282" s="5">
        <f>C282*E282</f>
        <v>98440</v>
      </c>
      <c r="G282" s="2"/>
      <c r="H282" s="5">
        <f>PRODUCT(F282,G282)</f>
        <v>98440</v>
      </c>
      <c r="K282" s="2"/>
      <c r="L282" s="2"/>
      <c r="M282" s="2"/>
    </row>
    <row r="283" spans="1:13">
      <c r="A283" s="2"/>
      <c r="B283" s="2"/>
      <c r="C283" s="2"/>
      <c r="D283" s="2"/>
      <c r="E283" s="2"/>
      <c r="G283" s="2"/>
      <c r="H283" s="2"/>
      <c r="K283" s="2"/>
      <c r="L283" s="2"/>
      <c r="M283" s="2"/>
    </row>
    <row r="284" spans="1:13">
      <c r="A284" s="2"/>
      <c r="B284" s="2" t="s">
        <v>95</v>
      </c>
      <c r="C284" s="5">
        <v>6765</v>
      </c>
      <c r="D284" s="2" t="s">
        <v>91</v>
      </c>
      <c r="E284" s="5">
        <v>141.49800443459</v>
      </c>
      <c r="F284" s="8">
        <v>957234</v>
      </c>
      <c r="G284" s="2"/>
      <c r="H284" s="8">
        <v>957234</v>
      </c>
      <c r="K284" s="2"/>
      <c r="L284" s="2"/>
      <c r="M284" s="2"/>
    </row>
    <row r="285" spans="1:13">
      <c r="A285" s="2"/>
      <c r="B285" s="2"/>
      <c r="C285" s="2"/>
      <c r="D285" s="2"/>
      <c r="E285" s="2"/>
      <c r="G285" s="2"/>
      <c r="H285" s="2"/>
      <c r="K285" s="2"/>
      <c r="L285" s="2"/>
      <c r="M285" s="2"/>
    </row>
    <row r="286" spans="1:13">
      <c r="A286" s="2"/>
      <c r="B286" s="2" t="s">
        <v>96</v>
      </c>
      <c r="C286" s="5">
        <v>10</v>
      </c>
      <c r="D286" s="2" t="s">
        <v>97</v>
      </c>
      <c r="E286" s="5">
        <v>1055674</v>
      </c>
      <c r="F286" s="8">
        <v>105567.4</v>
      </c>
      <c r="G286" s="2"/>
      <c r="H286" s="5">
        <f>PRODUCT(F286,G286)</f>
        <v>105567.4</v>
      </c>
      <c r="K286" s="2"/>
      <c r="L286" s="2"/>
      <c r="M286" s="2"/>
    </row>
    <row r="287" spans="1:13">
      <c r="A287" s="2"/>
      <c r="B287" s="2" t="s">
        <v>98</v>
      </c>
      <c r="C287" s="5">
        <v>5</v>
      </c>
      <c r="D287" s="2" t="s">
        <v>97</v>
      </c>
      <c r="E287" s="5">
        <v>1161241.3999999999</v>
      </c>
      <c r="F287" s="8">
        <v>58062.07</v>
      </c>
      <c r="G287" s="2"/>
      <c r="H287" s="5">
        <f>PRODUCT(F287,G287)</f>
        <v>58062.07</v>
      </c>
      <c r="K287" s="2"/>
      <c r="L287" s="2"/>
      <c r="M287" s="2"/>
    </row>
    <row r="288" spans="1:13">
      <c r="A288" s="2"/>
      <c r="B288" s="2" t="s">
        <v>99</v>
      </c>
      <c r="C288" s="5">
        <v>3</v>
      </c>
      <c r="D288" s="2" t="s">
        <v>97</v>
      </c>
      <c r="E288" s="5">
        <v>1219303.47</v>
      </c>
      <c r="F288" s="8">
        <v>36579.104099999997</v>
      </c>
      <c r="G288" s="2"/>
      <c r="H288" s="5">
        <f>PRODUCT(F288,G288)</f>
        <v>36579.104099999997</v>
      </c>
      <c r="K288" s="2"/>
      <c r="L288" s="2"/>
      <c r="M288" s="2"/>
    </row>
    <row r="289" spans="1:13">
      <c r="A289" s="2"/>
      <c r="B289" s="2" t="s">
        <v>9</v>
      </c>
      <c r="C289" s="5">
        <v>6765</v>
      </c>
      <c r="D289" s="2" t="s">
        <v>91</v>
      </c>
      <c r="E289" s="5">
        <v>171.09276779009599</v>
      </c>
      <c r="F289" s="8">
        <v>1157442.5741000001</v>
      </c>
      <c r="G289" s="2"/>
      <c r="H289" s="8">
        <v>1157442.5741000001</v>
      </c>
      <c r="K289" s="2"/>
      <c r="L289" s="2"/>
      <c r="M289" s="2"/>
    </row>
    <row r="290" spans="1:13">
      <c r="B290" s="3" t="s">
        <v>108</v>
      </c>
      <c r="C290" s="6">
        <v>4922</v>
      </c>
      <c r="D290" s="3" t="s">
        <v>91</v>
      </c>
      <c r="E290" s="6">
        <v>235.156963449817</v>
      </c>
      <c r="F290" s="6">
        <f>SUM(H276:H283,H285:H288,H290:H290)</f>
        <v>1157442.5740999999</v>
      </c>
      <c r="G290" s="3"/>
      <c r="I290" s="6">
        <f>PRODUCT(F290,G290)</f>
        <v>1157442.5740999999</v>
      </c>
      <c r="K290" s="3"/>
      <c r="L290" s="3"/>
    </row>
    <row r="292" spans="1:13">
      <c r="A292" s="7"/>
      <c r="B292" s="7" t="s">
        <v>140</v>
      </c>
    </row>
    <row r="293" spans="1:13">
      <c r="A293" s="2"/>
      <c r="B293" s="2"/>
      <c r="C293" s="2"/>
      <c r="D293" s="2"/>
      <c r="E293" s="2"/>
      <c r="G293" s="2"/>
      <c r="H293" s="2"/>
    </row>
    <row r="294" spans="1:13">
      <c r="A294" s="2"/>
      <c r="B294" s="2" t="s">
        <v>110</v>
      </c>
      <c r="C294" s="2"/>
      <c r="D294" s="2"/>
      <c r="E294" s="2"/>
      <c r="G294" s="2"/>
      <c r="H294" s="2"/>
    </row>
    <row r="295" spans="1:13">
      <c r="A295" s="2"/>
      <c r="B295" s="2"/>
      <c r="C295" s="2"/>
      <c r="D295" s="2"/>
      <c r="E295" s="2"/>
      <c r="G295" s="2"/>
      <c r="H295" s="2"/>
    </row>
    <row r="296" spans="1:13">
      <c r="A296" s="2"/>
      <c r="B296" s="2" t="s">
        <v>111</v>
      </c>
      <c r="C296" s="2"/>
      <c r="D296" s="2" t="s">
        <v>112</v>
      </c>
      <c r="E296" s="2"/>
      <c r="G296" s="2"/>
      <c r="H296" s="2"/>
    </row>
    <row r="297" spans="1:13">
      <c r="A297" s="2"/>
      <c r="B297" s="2"/>
      <c r="C297" s="2"/>
      <c r="D297" s="2"/>
      <c r="E297" s="2"/>
      <c r="G297" s="2"/>
      <c r="H297" s="2"/>
    </row>
    <row r="298" spans="1:13">
      <c r="A298" s="2"/>
      <c r="B298" s="2" t="s">
        <v>158</v>
      </c>
      <c r="C298" s="5">
        <v>22929</v>
      </c>
      <c r="D298" s="2"/>
      <c r="E298" s="2"/>
      <c r="F298" s="2" t="s">
        <v>115</v>
      </c>
      <c r="G298" s="2"/>
      <c r="H298" s="11" t="s">
        <v>115</v>
      </c>
    </row>
    <row r="299" spans="1:13">
      <c r="A299" s="2"/>
      <c r="B299" s="2" t="s">
        <v>113</v>
      </c>
      <c r="C299" s="5">
        <v>22929</v>
      </c>
      <c r="D299" s="2"/>
      <c r="E299" s="2"/>
      <c r="F299" s="2" t="s">
        <v>115</v>
      </c>
      <c r="G299" s="2"/>
      <c r="H299" s="11" t="s">
        <v>115</v>
      </c>
    </row>
    <row r="300" spans="1:13">
      <c r="A300" s="2"/>
      <c r="B300" s="2" t="s">
        <v>116</v>
      </c>
      <c r="C300" s="5">
        <v>6765</v>
      </c>
      <c r="D300" s="2" t="s">
        <v>91</v>
      </c>
      <c r="E300" s="9">
        <v>25.827999999999999</v>
      </c>
      <c r="F300" s="5">
        <f>C300*E300</f>
        <v>174726.41999999998</v>
      </c>
      <c r="G300" s="2"/>
      <c r="H300" s="5">
        <f>PRODUCT(F300,G300)</f>
        <v>174726.41999999998</v>
      </c>
    </row>
    <row r="301" spans="1:13">
      <c r="A301" s="2"/>
      <c r="B301" s="2" t="s">
        <v>114</v>
      </c>
      <c r="C301" s="5">
        <v>22929</v>
      </c>
      <c r="D301" s="2" t="s">
        <v>91</v>
      </c>
      <c r="E301" s="9">
        <v>3.4649999999999999</v>
      </c>
      <c r="F301" s="5">
        <f>C301*E301</f>
        <v>79448.985000000001</v>
      </c>
      <c r="G301" s="2"/>
      <c r="H301" s="5">
        <f>PRODUCT(F301,G301)</f>
        <v>79448.985000000001</v>
      </c>
    </row>
    <row r="302" spans="1:13">
      <c r="A302" s="2"/>
      <c r="B302" s="2" t="s">
        <v>117</v>
      </c>
      <c r="C302" s="5">
        <v>22929</v>
      </c>
      <c r="D302" s="2" t="s">
        <v>91</v>
      </c>
      <c r="E302" s="9">
        <v>4.2240000000000002</v>
      </c>
      <c r="F302" s="5">
        <f>C302*E302</f>
        <v>96852.096000000005</v>
      </c>
      <c r="G302" s="2"/>
      <c r="H302" s="5">
        <f>PRODUCT(F302,G302)</f>
        <v>96852.096000000005</v>
      </c>
    </row>
    <row r="303" spans="1:13">
      <c r="A303" s="2"/>
      <c r="B303" s="2" t="s">
        <v>118</v>
      </c>
      <c r="C303" s="2"/>
      <c r="D303" s="2"/>
      <c r="E303" s="2"/>
      <c r="F303" s="2" t="s">
        <v>115</v>
      </c>
      <c r="G303" s="2"/>
      <c r="H303" s="11" t="s">
        <v>115</v>
      </c>
    </row>
    <row r="304" spans="1:13">
      <c r="A304" s="2"/>
      <c r="B304" s="2" t="s">
        <v>119</v>
      </c>
      <c r="C304" s="2"/>
      <c r="D304" s="2"/>
      <c r="E304" s="2"/>
      <c r="F304" s="2" t="s">
        <v>115</v>
      </c>
      <c r="G304" s="2"/>
      <c r="H304" s="11" t="s">
        <v>115</v>
      </c>
    </row>
    <row r="305" spans="1:12">
      <c r="A305" s="2"/>
      <c r="B305" s="2" t="s">
        <v>120</v>
      </c>
      <c r="C305" s="5">
        <v>22929</v>
      </c>
      <c r="D305" s="2" t="s">
        <v>91</v>
      </c>
      <c r="E305" s="9">
        <v>1.6830000000000001</v>
      </c>
      <c r="F305" s="5">
        <f>C305*E305</f>
        <v>38589.506999999998</v>
      </c>
      <c r="G305" s="2"/>
      <c r="H305" s="5">
        <f>PRODUCT(F305,G305)</f>
        <v>38589.506999999998</v>
      </c>
    </row>
    <row r="306" spans="1:12">
      <c r="A306" s="2"/>
      <c r="B306" s="2" t="s">
        <v>121</v>
      </c>
      <c r="C306" s="5">
        <v>22929</v>
      </c>
      <c r="D306" s="2" t="s">
        <v>91</v>
      </c>
      <c r="E306" s="9">
        <v>23.6</v>
      </c>
      <c r="F306" s="5">
        <f>C306*E306</f>
        <v>541124.4</v>
      </c>
      <c r="G306" s="2"/>
      <c r="H306" s="5">
        <f>PRODUCT(F306,G306)</f>
        <v>541124.4</v>
      </c>
    </row>
    <row r="307" spans="1:12">
      <c r="A307" s="2"/>
      <c r="B307" s="2" t="s">
        <v>122</v>
      </c>
      <c r="C307" s="5">
        <v>22929</v>
      </c>
      <c r="D307" s="2" t="s">
        <v>91</v>
      </c>
      <c r="E307" s="9">
        <v>116.7</v>
      </c>
      <c r="F307" s="5">
        <f>C307*E307</f>
        <v>2675814.3000000003</v>
      </c>
      <c r="G307" s="2"/>
      <c r="H307" s="5">
        <f>PRODUCT(F307,G307)</f>
        <v>2675814.3000000003</v>
      </c>
    </row>
    <row r="308" spans="1:12">
      <c r="A308" s="2"/>
      <c r="B308" s="2"/>
      <c r="C308" s="2"/>
      <c r="D308" s="2"/>
      <c r="E308" s="2"/>
      <c r="G308" s="2"/>
      <c r="H308" s="2"/>
    </row>
    <row r="309" spans="1:12">
      <c r="A309" s="2"/>
      <c r="B309" s="2" t="s">
        <v>95</v>
      </c>
      <c r="C309" s="5">
        <v>22929</v>
      </c>
      <c r="D309" s="2" t="s">
        <v>91</v>
      </c>
      <c r="E309" s="5">
        <v>157.292324479916</v>
      </c>
      <c r="F309" s="8">
        <v>3606555.7080000001</v>
      </c>
      <c r="G309" s="2"/>
      <c r="H309" s="8">
        <v>3606555.7080000001</v>
      </c>
    </row>
    <row r="310" spans="1:12">
      <c r="A310" s="2"/>
      <c r="B310" s="2"/>
      <c r="C310" s="2"/>
      <c r="D310" s="2"/>
      <c r="E310" s="2"/>
      <c r="G310" s="2"/>
      <c r="H310" s="2"/>
    </row>
    <row r="311" spans="1:12">
      <c r="A311" s="2"/>
      <c r="B311" s="2" t="s">
        <v>96</v>
      </c>
      <c r="C311" s="5">
        <v>10</v>
      </c>
      <c r="D311" s="2" t="s">
        <v>97</v>
      </c>
      <c r="E311" s="5">
        <v>7213111.4160000002</v>
      </c>
      <c r="F311" s="8">
        <v>721311.14159999997</v>
      </c>
      <c r="G311" s="2"/>
      <c r="H311" s="5">
        <f>PRODUCT(F311,G311)</f>
        <v>721311.14159999997</v>
      </c>
    </row>
    <row r="312" spans="1:12">
      <c r="A312" s="2"/>
      <c r="B312" s="2" t="s">
        <v>98</v>
      </c>
      <c r="C312" s="5">
        <v>5</v>
      </c>
      <c r="D312" s="2" t="s">
        <v>97</v>
      </c>
      <c r="E312" s="5">
        <v>7934422.5575999999</v>
      </c>
      <c r="F312" s="8">
        <v>396721.12787999999</v>
      </c>
      <c r="G312" s="2"/>
      <c r="H312" s="5">
        <f>PRODUCT(F312,G312)</f>
        <v>396721.12787999999</v>
      </c>
    </row>
    <row r="313" spans="1:12">
      <c r="A313" s="2"/>
      <c r="B313" s="2" t="s">
        <v>99</v>
      </c>
      <c r="C313" s="5">
        <v>3</v>
      </c>
      <c r="D313" s="2" t="s">
        <v>97</v>
      </c>
      <c r="E313" s="5">
        <v>8331143.6854800005</v>
      </c>
      <c r="F313" s="8">
        <v>249934.31056439999</v>
      </c>
      <c r="G313" s="2"/>
      <c r="H313" s="5">
        <f>PRODUCT(F313,G313)</f>
        <v>249934.31056439999</v>
      </c>
    </row>
    <row r="314" spans="1:12">
      <c r="A314" s="2"/>
      <c r="B314" s="2" t="s">
        <v>9</v>
      </c>
      <c r="C314" s="5">
        <v>22929</v>
      </c>
      <c r="D314" s="2" t="s">
        <v>91</v>
      </c>
      <c r="E314" s="5">
        <v>216.95330315514801</v>
      </c>
      <c r="F314" s="8">
        <v>4974522.2880443996</v>
      </c>
      <c r="G314" s="2"/>
      <c r="H314" s="8">
        <v>4974522.2880443996</v>
      </c>
    </row>
    <row r="315" spans="1:12">
      <c r="B315" s="3" t="s">
        <v>141</v>
      </c>
      <c r="C315" s="6">
        <v>22929</v>
      </c>
      <c r="D315" s="3" t="s">
        <v>91</v>
      </c>
      <c r="E315" s="6">
        <v>216.95330315514801</v>
      </c>
      <c r="F315" s="6">
        <f>SUM(H293:H308,H310:H313,H315:H315)</f>
        <v>4974522.2880443996</v>
      </c>
      <c r="G315" s="3"/>
      <c r="I315" s="6">
        <f>PRODUCT(F315,G315)</f>
        <v>4974522.2880443996</v>
      </c>
      <c r="K315" s="3"/>
      <c r="L315" s="3"/>
    </row>
    <row r="317" spans="1:12">
      <c r="A317" s="2"/>
      <c r="B317" s="2"/>
      <c r="C317" s="2"/>
      <c r="D317" s="2"/>
      <c r="E317" s="2"/>
      <c r="G317" s="2"/>
      <c r="I317" s="2"/>
      <c r="K317" s="3"/>
      <c r="L317" s="3"/>
    </row>
    <row r="318" spans="1:12">
      <c r="A318" s="2"/>
      <c r="B318" s="2" t="s">
        <v>142</v>
      </c>
      <c r="C318" s="5">
        <v>35617</v>
      </c>
      <c r="D318" s="2" t="s">
        <v>91</v>
      </c>
      <c r="E318" s="5">
        <v>290.65978405942099</v>
      </c>
      <c r="F318" s="8">
        <v>10352429.528844399</v>
      </c>
      <c r="G318" s="2"/>
      <c r="I318" s="8">
        <v>10352429.528844399</v>
      </c>
      <c r="K318" s="3"/>
      <c r="L318" s="3"/>
    </row>
    <row r="319" spans="1:12">
      <c r="A319" s="2"/>
      <c r="B319" s="2"/>
      <c r="C319" s="2"/>
      <c r="D319" s="2"/>
      <c r="E319" s="2"/>
      <c r="G319" s="2"/>
      <c r="I319" s="2"/>
      <c r="K319" s="3"/>
      <c r="L319" s="3"/>
    </row>
    <row r="320" spans="1:12">
      <c r="A320" s="2"/>
      <c r="B320" s="2" t="s">
        <v>126</v>
      </c>
      <c r="C320" s="2"/>
      <c r="D320" s="2"/>
      <c r="E320" s="2"/>
      <c r="G320" s="2"/>
      <c r="I320" s="2"/>
      <c r="K320" s="3"/>
      <c r="L320" s="3"/>
    </row>
    <row r="321" spans="1:16">
      <c r="A321" s="2"/>
      <c r="B321" s="2" t="s">
        <v>99</v>
      </c>
      <c r="C321" s="5">
        <v>1</v>
      </c>
      <c r="D321" s="2" t="s">
        <v>127</v>
      </c>
      <c r="E321" s="2"/>
      <c r="F321" s="2" t="s">
        <v>128</v>
      </c>
      <c r="G321" s="2"/>
      <c r="I321" s="11" t="s">
        <v>128</v>
      </c>
      <c r="K321" s="3"/>
      <c r="L321" s="3"/>
    </row>
    <row r="322" spans="1:16">
      <c r="A322" s="2"/>
      <c r="B322" s="2" t="s">
        <v>129</v>
      </c>
      <c r="C322" s="5">
        <v>5</v>
      </c>
      <c r="D322" s="2" t="s">
        <v>97</v>
      </c>
      <c r="E322" s="5">
        <v>10352429.528844399</v>
      </c>
      <c r="F322" s="8">
        <v>517621.47644221998</v>
      </c>
      <c r="G322" s="2"/>
      <c r="I322" s="5">
        <f>PRODUCT(F322,G322)</f>
        <v>517621.47644221998</v>
      </c>
      <c r="K322" s="3"/>
      <c r="L322" s="3"/>
    </row>
    <row r="323" spans="1:16">
      <c r="A323" s="2"/>
      <c r="B323" s="2"/>
      <c r="C323" s="2"/>
      <c r="D323" s="2"/>
      <c r="E323" s="2"/>
      <c r="G323" s="2"/>
      <c r="I323" s="2"/>
      <c r="K323" s="3"/>
      <c r="L323" s="3"/>
    </row>
    <row r="324" spans="1:16">
      <c r="A324" s="2"/>
      <c r="B324" s="2" t="s">
        <v>130</v>
      </c>
      <c r="C324" s="2"/>
      <c r="D324" s="2"/>
      <c r="E324" s="2"/>
      <c r="G324" s="2"/>
      <c r="I324" s="2"/>
      <c r="K324" s="3"/>
      <c r="L324" s="3"/>
    </row>
    <row r="325" spans="1:16">
      <c r="A325" s="2"/>
      <c r="B325" s="2" t="s">
        <v>131</v>
      </c>
      <c r="C325" s="5">
        <v>3</v>
      </c>
      <c r="D325" s="2" t="s">
        <v>97</v>
      </c>
      <c r="E325" s="5">
        <v>10870051.0052866</v>
      </c>
      <c r="F325" s="8">
        <v>326101.53015859798</v>
      </c>
      <c r="G325" s="2"/>
      <c r="I325" s="5">
        <f>PRODUCT(F325,G325)</f>
        <v>326101.53015859798</v>
      </c>
      <c r="K325" s="3"/>
      <c r="L325" s="3"/>
    </row>
    <row r="326" spans="1:16">
      <c r="A326" s="2"/>
      <c r="B326" s="2"/>
      <c r="C326" s="2"/>
      <c r="D326" s="2"/>
      <c r="E326" s="2"/>
      <c r="G326" s="2"/>
      <c r="I326" s="2"/>
      <c r="K326" s="3"/>
      <c r="L326" s="3"/>
    </row>
    <row r="327" spans="1:16">
      <c r="A327" s="2"/>
      <c r="B327" s="2" t="s">
        <v>132</v>
      </c>
      <c r="C327" s="2"/>
      <c r="D327" s="2"/>
      <c r="E327" s="2"/>
      <c r="G327" s="2"/>
      <c r="I327" s="2"/>
      <c r="K327" s="3"/>
      <c r="L327" s="3"/>
    </row>
    <row r="328" spans="1:16">
      <c r="A328" s="2"/>
      <c r="B328" s="2" t="s">
        <v>133</v>
      </c>
      <c r="C328" s="13">
        <v>5</v>
      </c>
      <c r="D328" s="2" t="s">
        <v>97</v>
      </c>
      <c r="E328" s="5">
        <v>11196152.5354452</v>
      </c>
      <c r="F328" s="8">
        <v>559807.62677225994</v>
      </c>
      <c r="G328" s="2"/>
      <c r="I328" s="5">
        <f>PRODUCT(F328,G328)</f>
        <v>559807.62677225994</v>
      </c>
      <c r="K328" s="3"/>
      <c r="L328" s="3"/>
    </row>
    <row r="329" spans="1:16">
      <c r="A329" s="2"/>
      <c r="B329" s="2" t="s">
        <v>134</v>
      </c>
      <c r="C329" s="13">
        <v>1</v>
      </c>
      <c r="D329" s="2" t="s">
        <v>97</v>
      </c>
      <c r="E329" s="5">
        <v>11755960.1622175</v>
      </c>
      <c r="F329" s="8">
        <v>117786.601622175</v>
      </c>
      <c r="G329" s="2"/>
      <c r="I329" s="5">
        <f>PRODUCT(F329,G329)</f>
        <v>117786.601622175</v>
      </c>
      <c r="K329" s="3"/>
      <c r="L329" s="3"/>
    </row>
    <row r="330" spans="1:16">
      <c r="A330" s="2"/>
      <c r="B330" s="2" t="s">
        <v>135</v>
      </c>
      <c r="C330" s="2"/>
      <c r="D330" s="2" t="s">
        <v>136</v>
      </c>
      <c r="E330" s="2"/>
      <c r="G330" s="2"/>
      <c r="I330" s="5">
        <f>PRODUCT(F330,G330)</f>
        <v>0</v>
      </c>
      <c r="K330" s="3"/>
      <c r="L330" s="3"/>
    </row>
    <row r="331" spans="1:16">
      <c r="A331" s="2"/>
      <c r="B331" s="2"/>
      <c r="C331" s="2"/>
      <c r="D331" s="2"/>
      <c r="E331" s="2"/>
      <c r="G331" s="2"/>
      <c r="I331" s="2"/>
      <c r="K331" s="3"/>
      <c r="L331" s="3"/>
    </row>
    <row r="332" spans="1:16">
      <c r="A332" s="2"/>
      <c r="B332" s="2" t="s">
        <v>137</v>
      </c>
      <c r="C332" s="5">
        <v>35617</v>
      </c>
      <c r="D332" s="2" t="s">
        <v>91</v>
      </c>
      <c r="E332" s="5">
        <v>333.37301748714702</v>
      </c>
      <c r="F332" s="8">
        <v>11873746.763839699</v>
      </c>
      <c r="G332" s="2"/>
      <c r="I332" s="8">
        <v>11873746.763839699</v>
      </c>
      <c r="K332" s="3"/>
      <c r="L332" s="14">
        <v>6360000</v>
      </c>
    </row>
    <row r="333" spans="1:16">
      <c r="B333" s="3" t="s">
        <v>159</v>
      </c>
      <c r="C333" s="3"/>
      <c r="D333" s="3"/>
      <c r="E333" s="3"/>
      <c r="F333" s="6">
        <f>SUM(I92:I153,I155:I167,I169:I215,I217:I229,I231:I317,I319:I331,I333:I333)</f>
        <v>16443899.414729193</v>
      </c>
      <c r="G333" s="3"/>
      <c r="J333" s="6">
        <f>PRODUCT(F333,G333)</f>
        <v>16443899.414729193</v>
      </c>
      <c r="K333" s="6">
        <v>1</v>
      </c>
      <c r="L333" s="3"/>
      <c r="M333" s="14">
        <v>3586919.18</v>
      </c>
      <c r="N333" s="14">
        <v>983233.48</v>
      </c>
      <c r="O333" s="3"/>
      <c r="P333" s="14">
        <v>11873746.77</v>
      </c>
    </row>
    <row r="335" spans="1:16">
      <c r="A335" s="3"/>
      <c r="B335" s="3" t="s">
        <v>160</v>
      </c>
    </row>
    <row r="336" spans="1:16">
      <c r="A336" s="2"/>
      <c r="B336" s="2"/>
      <c r="C336" s="2"/>
      <c r="D336" s="2"/>
      <c r="E336" s="2"/>
      <c r="G336" s="2"/>
      <c r="I336" s="2"/>
    </row>
    <row r="337" spans="1:9">
      <c r="A337" s="2"/>
      <c r="B337" s="2" t="s">
        <v>161</v>
      </c>
      <c r="C337" s="2"/>
      <c r="D337" s="2"/>
      <c r="E337" s="2"/>
      <c r="G337" s="2"/>
      <c r="I337" s="2"/>
    </row>
    <row r="338" spans="1:9">
      <c r="A338" s="2"/>
      <c r="B338" s="2" t="s">
        <v>88</v>
      </c>
      <c r="C338" s="2"/>
      <c r="D338" s="2"/>
      <c r="E338" s="2"/>
      <c r="G338" s="2"/>
      <c r="I338" s="2"/>
    </row>
    <row r="340" spans="1:9">
      <c r="A340" s="7"/>
      <c r="B340" s="7" t="s">
        <v>89</v>
      </c>
    </row>
    <row r="341" spans="1:9">
      <c r="A341" s="2"/>
      <c r="B341" s="2"/>
      <c r="C341" s="2"/>
      <c r="D341" s="2"/>
      <c r="E341" s="2"/>
      <c r="G341" s="2"/>
      <c r="H341" s="2"/>
    </row>
    <row r="342" spans="1:9">
      <c r="A342" s="2"/>
      <c r="B342" s="2" t="s">
        <v>92</v>
      </c>
      <c r="C342" s="5">
        <v>1</v>
      </c>
      <c r="D342" s="2" t="s">
        <v>93</v>
      </c>
      <c r="E342" s="5">
        <v>150000</v>
      </c>
      <c r="F342" s="5">
        <f>C342*E342</f>
        <v>150000</v>
      </c>
      <c r="G342" s="2"/>
      <c r="H342" s="5">
        <f>PRODUCT(F342,G342)</f>
        <v>150000</v>
      </c>
    </row>
    <row r="343" spans="1:9">
      <c r="A343" s="2"/>
      <c r="B343" s="2" t="s">
        <v>94</v>
      </c>
      <c r="C343" s="5">
        <v>2604</v>
      </c>
      <c r="D343" s="2" t="s">
        <v>91</v>
      </c>
      <c r="E343" s="5">
        <v>5</v>
      </c>
      <c r="F343" s="5">
        <f>C343*E343</f>
        <v>13020</v>
      </c>
      <c r="G343" s="2"/>
      <c r="H343" s="5">
        <f>PRODUCT(F343,G343)</f>
        <v>13020</v>
      </c>
    </row>
    <row r="344" spans="1:9">
      <c r="A344" s="2"/>
      <c r="B344" s="2"/>
      <c r="C344" s="2"/>
      <c r="D344" s="2"/>
      <c r="E344" s="2"/>
      <c r="G344" s="2"/>
      <c r="H344" s="2"/>
    </row>
    <row r="345" spans="1:9">
      <c r="A345" s="2"/>
      <c r="B345" s="2" t="s">
        <v>95</v>
      </c>
      <c r="C345" s="5">
        <v>2604</v>
      </c>
      <c r="D345" s="2" t="s">
        <v>91</v>
      </c>
      <c r="E345" s="5">
        <v>62.603686635944698</v>
      </c>
      <c r="F345" s="8">
        <v>163020</v>
      </c>
      <c r="G345" s="2"/>
      <c r="H345" s="8">
        <v>163020</v>
      </c>
    </row>
    <row r="346" spans="1:9">
      <c r="A346" s="2"/>
      <c r="B346" s="2"/>
      <c r="C346" s="2"/>
      <c r="D346" s="2"/>
      <c r="E346" s="2"/>
      <c r="G346" s="2"/>
      <c r="H346" s="2"/>
    </row>
    <row r="347" spans="1:9">
      <c r="A347" s="2"/>
      <c r="B347" s="2" t="s">
        <v>96</v>
      </c>
      <c r="C347" s="5">
        <v>10</v>
      </c>
      <c r="D347" s="2" t="s">
        <v>97</v>
      </c>
      <c r="E347" s="5">
        <v>163020</v>
      </c>
      <c r="F347" s="8">
        <v>16302</v>
      </c>
      <c r="G347" s="2"/>
      <c r="H347" s="5">
        <f>PRODUCT(F347,G347)</f>
        <v>16302</v>
      </c>
    </row>
    <row r="348" spans="1:9">
      <c r="A348" s="2"/>
      <c r="B348" s="2" t="s">
        <v>98</v>
      </c>
      <c r="C348" s="5">
        <v>5</v>
      </c>
      <c r="D348" s="2" t="s">
        <v>97</v>
      </c>
      <c r="E348" s="5">
        <v>179322</v>
      </c>
      <c r="F348" s="8">
        <v>8966.1</v>
      </c>
      <c r="G348" s="2"/>
      <c r="H348" s="5">
        <f>PRODUCT(F348,G348)</f>
        <v>8966.1</v>
      </c>
    </row>
    <row r="349" spans="1:9">
      <c r="A349" s="2"/>
      <c r="B349" s="2" t="s">
        <v>99</v>
      </c>
      <c r="C349" s="5">
        <v>3</v>
      </c>
      <c r="D349" s="2" t="s">
        <v>97</v>
      </c>
      <c r="E349" s="5">
        <v>188288.1</v>
      </c>
      <c r="F349" s="8">
        <v>5648.643</v>
      </c>
      <c r="G349" s="2"/>
      <c r="H349" s="5">
        <f>PRODUCT(F349,G349)</f>
        <v>5648.643</v>
      </c>
    </row>
    <row r="350" spans="1:9">
      <c r="A350" s="2"/>
      <c r="B350" s="2" t="s">
        <v>9</v>
      </c>
      <c r="C350" s="5">
        <v>1</v>
      </c>
      <c r="D350" s="2" t="s">
        <v>91</v>
      </c>
      <c r="E350" s="5">
        <v>193936.74299999999</v>
      </c>
      <c r="F350" s="8">
        <v>193936.74299999999</v>
      </c>
      <c r="G350" s="2"/>
      <c r="H350" s="8">
        <v>193936.74299999999</v>
      </c>
    </row>
    <row r="351" spans="1:9">
      <c r="B351" s="3" t="s">
        <v>100</v>
      </c>
      <c r="C351" s="6">
        <v>2604</v>
      </c>
      <c r="D351" s="3" t="s">
        <v>91</v>
      </c>
      <c r="E351" s="6">
        <v>74.476475806451603</v>
      </c>
      <c r="F351" s="6">
        <f>SUM(H337:H344,H346:H349,H351:H351)</f>
        <v>193936.74300000002</v>
      </c>
      <c r="G351" s="3"/>
      <c r="I351" s="6">
        <f>PRODUCT(F351,G351)</f>
        <v>193936.74300000002</v>
      </c>
    </row>
    <row r="353" spans="1:13">
      <c r="A353" s="7"/>
      <c r="B353" s="7" t="s">
        <v>101</v>
      </c>
    </row>
    <row r="354" spans="1:13">
      <c r="A354" s="2"/>
      <c r="B354" s="2"/>
      <c r="C354" s="2"/>
      <c r="D354" s="2"/>
      <c r="E354" s="2"/>
      <c r="G354" s="2"/>
      <c r="H354" s="2"/>
      <c r="K354" s="2"/>
      <c r="L354" s="2"/>
      <c r="M354" s="2"/>
    </row>
    <row r="355" spans="1:13">
      <c r="A355" s="2"/>
      <c r="B355" s="2" t="s">
        <v>101</v>
      </c>
      <c r="C355" s="2"/>
      <c r="D355" s="2"/>
      <c r="E355" s="2"/>
      <c r="G355" s="2"/>
      <c r="H355" s="2"/>
      <c r="K355" s="2"/>
      <c r="L355" s="2"/>
      <c r="M355" s="2"/>
    </row>
    <row r="356" spans="1:13">
      <c r="A356" s="2"/>
      <c r="B356" s="2" t="s">
        <v>102</v>
      </c>
      <c r="C356" s="5">
        <v>593</v>
      </c>
      <c r="D356" s="2" t="s">
        <v>91</v>
      </c>
      <c r="E356" s="5">
        <v>200</v>
      </c>
      <c r="F356" s="5">
        <f>C356*E356</f>
        <v>118600</v>
      </c>
      <c r="G356" s="2"/>
      <c r="H356" s="5">
        <f>PRODUCT(F356,G356)</f>
        <v>118600</v>
      </c>
      <c r="K356" s="2"/>
      <c r="L356" s="5">
        <v>150</v>
      </c>
      <c r="M356" s="8">
        <v>186.45</v>
      </c>
    </row>
    <row r="357" spans="1:13">
      <c r="A357" s="2"/>
      <c r="B357" s="2" t="s">
        <v>103</v>
      </c>
      <c r="C357" s="5">
        <v>130</v>
      </c>
      <c r="D357" s="2" t="s">
        <v>104</v>
      </c>
      <c r="E357" s="5">
        <v>120</v>
      </c>
      <c r="F357" s="5">
        <f>C357*E357</f>
        <v>15600</v>
      </c>
      <c r="G357" s="2"/>
      <c r="H357" s="5">
        <f>PRODUCT(F357,G357)</f>
        <v>15600</v>
      </c>
      <c r="K357" s="2"/>
      <c r="L357" s="5">
        <v>200</v>
      </c>
      <c r="M357" s="8">
        <v>248.6</v>
      </c>
    </row>
    <row r="358" spans="1:13">
      <c r="A358" s="2"/>
      <c r="B358" s="2" t="s">
        <v>105</v>
      </c>
      <c r="C358" s="5">
        <v>1.625</v>
      </c>
      <c r="D358" s="2" t="s">
        <v>93</v>
      </c>
      <c r="E358" s="5">
        <v>6000</v>
      </c>
      <c r="F358" s="5">
        <f>C358*E358</f>
        <v>9750</v>
      </c>
      <c r="G358" s="2"/>
      <c r="H358" s="5">
        <f>PRODUCT(F358,G358)</f>
        <v>9750</v>
      </c>
      <c r="K358" s="2" t="s">
        <v>162</v>
      </c>
      <c r="L358" s="5">
        <v>10000</v>
      </c>
      <c r="M358" s="8">
        <v>12430</v>
      </c>
    </row>
    <row r="359" spans="1:13">
      <c r="A359" s="2"/>
      <c r="B359" s="2" t="s">
        <v>106</v>
      </c>
      <c r="C359" s="5">
        <v>593</v>
      </c>
      <c r="D359" s="2" t="s">
        <v>91</v>
      </c>
      <c r="E359" s="5">
        <v>12</v>
      </c>
      <c r="F359" s="5">
        <f>C359*E359</f>
        <v>7116</v>
      </c>
      <c r="G359" s="2"/>
      <c r="H359" s="5">
        <f>PRODUCT(F359,G359)</f>
        <v>7116</v>
      </c>
      <c r="K359" s="2"/>
      <c r="L359" s="5">
        <v>10</v>
      </c>
      <c r="M359" s="8">
        <v>12.43</v>
      </c>
    </row>
    <row r="360" spans="1:13">
      <c r="A360" s="2"/>
      <c r="B360" s="2" t="s">
        <v>107</v>
      </c>
      <c r="C360" s="5">
        <v>593</v>
      </c>
      <c r="D360" s="2" t="s">
        <v>91</v>
      </c>
      <c r="E360" s="5">
        <v>20</v>
      </c>
      <c r="F360" s="5">
        <f>C360*E360</f>
        <v>11860</v>
      </c>
      <c r="G360" s="2"/>
      <c r="H360" s="5">
        <f>PRODUCT(F360,G360)</f>
        <v>11860</v>
      </c>
      <c r="K360" s="2"/>
      <c r="L360" s="2"/>
      <c r="M360" s="2"/>
    </row>
    <row r="361" spans="1:13">
      <c r="A361" s="2"/>
      <c r="B361" s="2"/>
      <c r="C361" s="2"/>
      <c r="D361" s="2"/>
      <c r="E361" s="2"/>
      <c r="G361" s="2"/>
      <c r="H361" s="2"/>
      <c r="K361" s="2"/>
      <c r="L361" s="2"/>
      <c r="M361" s="2"/>
    </row>
    <row r="362" spans="1:13">
      <c r="A362" s="2"/>
      <c r="B362" s="2" t="s">
        <v>95</v>
      </c>
      <c r="C362" s="5">
        <v>593</v>
      </c>
      <c r="D362" s="2" t="s">
        <v>91</v>
      </c>
      <c r="E362" s="5">
        <v>274.74873524451903</v>
      </c>
      <c r="F362" s="8">
        <v>162926</v>
      </c>
      <c r="G362" s="2"/>
      <c r="H362" s="8">
        <v>162926</v>
      </c>
      <c r="K362" s="2"/>
      <c r="L362" s="2"/>
      <c r="M362" s="2"/>
    </row>
    <row r="363" spans="1:13">
      <c r="A363" s="2"/>
      <c r="B363" s="2"/>
      <c r="C363" s="2"/>
      <c r="D363" s="2"/>
      <c r="E363" s="2"/>
      <c r="G363" s="2"/>
      <c r="H363" s="2"/>
      <c r="K363" s="2"/>
      <c r="L363" s="2"/>
      <c r="M363" s="2"/>
    </row>
    <row r="364" spans="1:13">
      <c r="A364" s="2"/>
      <c r="B364" s="2" t="s">
        <v>96</v>
      </c>
      <c r="C364" s="5">
        <v>10</v>
      </c>
      <c r="D364" s="2" t="s">
        <v>97</v>
      </c>
      <c r="E364" s="5">
        <v>162926</v>
      </c>
      <c r="F364" s="8">
        <v>16292.6</v>
      </c>
      <c r="G364" s="2"/>
      <c r="H364" s="5">
        <f>PRODUCT(F364,G364)</f>
        <v>16292.6</v>
      </c>
      <c r="K364" s="2"/>
      <c r="L364" s="2"/>
      <c r="M364" s="2"/>
    </row>
    <row r="365" spans="1:13">
      <c r="A365" s="2"/>
      <c r="B365" s="2" t="s">
        <v>98</v>
      </c>
      <c r="C365" s="5">
        <v>5</v>
      </c>
      <c r="D365" s="2" t="s">
        <v>97</v>
      </c>
      <c r="E365" s="5">
        <v>179218.6</v>
      </c>
      <c r="F365" s="8">
        <v>8960.93</v>
      </c>
      <c r="G365" s="2"/>
      <c r="H365" s="5">
        <f>PRODUCT(F365,G365)</f>
        <v>8960.93</v>
      </c>
      <c r="K365" s="2"/>
      <c r="L365" s="2"/>
      <c r="M365" s="2"/>
    </row>
    <row r="366" spans="1:13">
      <c r="A366" s="2"/>
      <c r="B366" s="2" t="s">
        <v>99</v>
      </c>
      <c r="C366" s="5">
        <v>3</v>
      </c>
      <c r="D366" s="2" t="s">
        <v>97</v>
      </c>
      <c r="E366" s="5">
        <v>188179.53</v>
      </c>
      <c r="F366" s="8">
        <v>5645.3859000000002</v>
      </c>
      <c r="G366" s="2"/>
      <c r="H366" s="5">
        <f>PRODUCT(F366,G366)</f>
        <v>5645.3859000000002</v>
      </c>
      <c r="K366" s="2"/>
      <c r="L366" s="2"/>
      <c r="M366" s="2"/>
    </row>
    <row r="367" spans="1:13">
      <c r="A367" s="2"/>
      <c r="B367" s="2" t="s">
        <v>9</v>
      </c>
      <c r="C367" s="5">
        <v>593</v>
      </c>
      <c r="D367" s="2" t="s">
        <v>91</v>
      </c>
      <c r="E367" s="5">
        <v>326.85483288364202</v>
      </c>
      <c r="F367" s="8">
        <v>193824.91589999999</v>
      </c>
      <c r="G367" s="2"/>
      <c r="H367" s="8">
        <v>193824.91589999999</v>
      </c>
      <c r="K367" s="2"/>
      <c r="L367" s="2"/>
      <c r="M367" s="2"/>
    </row>
    <row r="368" spans="1:13">
      <c r="B368" s="3" t="s">
        <v>108</v>
      </c>
      <c r="C368" s="6">
        <v>593</v>
      </c>
      <c r="D368" s="3" t="s">
        <v>91</v>
      </c>
      <c r="E368" s="6">
        <v>326.85483288364202</v>
      </c>
      <c r="F368" s="6">
        <f>SUM(H354:H361,H363:H366,H368:H368)</f>
        <v>193824.91589999999</v>
      </c>
      <c r="G368" s="3"/>
      <c r="I368" s="6">
        <f>PRODUCT(F368,G368)</f>
        <v>193824.91589999999</v>
      </c>
    </row>
    <row r="370" spans="1:8">
      <c r="A370" s="7"/>
      <c r="B370" s="7" t="s">
        <v>109</v>
      </c>
    </row>
    <row r="371" spans="1:8">
      <c r="A371" s="2"/>
      <c r="B371" s="2"/>
      <c r="C371" s="2"/>
      <c r="D371" s="2"/>
      <c r="E371" s="2"/>
      <c r="G371" s="2"/>
      <c r="H371" s="2"/>
    </row>
    <row r="372" spans="1:8">
      <c r="A372" s="2"/>
      <c r="B372" s="2" t="s">
        <v>110</v>
      </c>
      <c r="C372" s="2"/>
      <c r="D372" s="2"/>
      <c r="E372" s="2"/>
      <c r="G372" s="2"/>
      <c r="H372" s="2"/>
    </row>
    <row r="373" spans="1:8">
      <c r="A373" s="2"/>
      <c r="B373" s="2"/>
      <c r="C373" s="2"/>
      <c r="D373" s="2"/>
      <c r="E373" s="2"/>
      <c r="G373" s="2"/>
      <c r="H373" s="2"/>
    </row>
    <row r="374" spans="1:8">
      <c r="A374" s="2"/>
      <c r="B374" s="2" t="s">
        <v>111</v>
      </c>
      <c r="C374" s="2"/>
      <c r="D374" s="2" t="s">
        <v>112</v>
      </c>
      <c r="E374" s="2"/>
      <c r="G374" s="2"/>
      <c r="H374" s="2"/>
    </row>
    <row r="375" spans="1:8">
      <c r="A375" s="2"/>
      <c r="B375" s="2"/>
      <c r="C375" s="2"/>
      <c r="D375" s="2"/>
      <c r="E375" s="2"/>
      <c r="G375" s="2"/>
      <c r="H375" s="2"/>
    </row>
    <row r="376" spans="1:8">
      <c r="A376" s="2"/>
      <c r="B376" s="2" t="s">
        <v>113</v>
      </c>
      <c r="C376" s="5">
        <v>2604</v>
      </c>
      <c r="D376" s="2" t="s">
        <v>91</v>
      </c>
      <c r="E376" s="9">
        <v>7.117</v>
      </c>
      <c r="F376" s="5">
        <f>C376*E376</f>
        <v>18532.668000000001</v>
      </c>
      <c r="G376" s="2"/>
      <c r="H376" s="5">
        <f>PRODUCT(F376,G376)</f>
        <v>18532.668000000001</v>
      </c>
    </row>
    <row r="377" spans="1:8">
      <c r="A377" s="2"/>
      <c r="B377" s="2" t="s">
        <v>116</v>
      </c>
      <c r="C377" s="5">
        <v>593</v>
      </c>
      <c r="D377" s="2" t="s">
        <v>91</v>
      </c>
      <c r="E377" s="9">
        <v>25.827999999999999</v>
      </c>
      <c r="F377" s="5">
        <f>C377*E377</f>
        <v>15316.003999999999</v>
      </c>
      <c r="G377" s="2"/>
      <c r="H377" s="5">
        <f>PRODUCT(F377,G377)</f>
        <v>15316.003999999999</v>
      </c>
    </row>
    <row r="378" spans="1:8">
      <c r="A378" s="2"/>
      <c r="B378" s="2" t="s">
        <v>117</v>
      </c>
      <c r="C378" s="5">
        <v>2604</v>
      </c>
      <c r="D378" s="2" t="s">
        <v>91</v>
      </c>
      <c r="E378" s="9">
        <v>4.2240000000000002</v>
      </c>
      <c r="F378" s="5">
        <f>C378*E378</f>
        <v>10999.296</v>
      </c>
      <c r="G378" s="2"/>
      <c r="H378" s="5">
        <f>PRODUCT(F378,G378)</f>
        <v>10999.296</v>
      </c>
    </row>
    <row r="379" spans="1:8">
      <c r="A379" s="2"/>
      <c r="B379" s="2" t="s">
        <v>118</v>
      </c>
      <c r="C379" s="2"/>
      <c r="D379" s="2"/>
      <c r="E379" s="2"/>
      <c r="F379" s="2" t="s">
        <v>115</v>
      </c>
      <c r="G379" s="2"/>
      <c r="H379" s="11" t="s">
        <v>115</v>
      </c>
    </row>
    <row r="380" spans="1:8">
      <c r="A380" s="2"/>
      <c r="B380" s="2" t="s">
        <v>119</v>
      </c>
      <c r="C380" s="2"/>
      <c r="D380" s="2"/>
      <c r="E380" s="2"/>
      <c r="F380" s="2" t="s">
        <v>115</v>
      </c>
      <c r="G380" s="2"/>
      <c r="H380" s="11" t="s">
        <v>115</v>
      </c>
    </row>
    <row r="381" spans="1:8">
      <c r="A381" s="2"/>
      <c r="B381" s="2" t="s">
        <v>120</v>
      </c>
      <c r="C381" s="5">
        <v>2604</v>
      </c>
      <c r="D381" s="2" t="s">
        <v>91</v>
      </c>
      <c r="E381" s="9">
        <v>1.6830000000000001</v>
      </c>
      <c r="F381" s="5">
        <f>C381*E381</f>
        <v>4382.5320000000002</v>
      </c>
      <c r="G381" s="2"/>
      <c r="H381" s="5">
        <f>PRODUCT(F381,G381)</f>
        <v>4382.5320000000002</v>
      </c>
    </row>
    <row r="382" spans="1:8">
      <c r="A382" s="2"/>
      <c r="B382" s="2" t="s">
        <v>121</v>
      </c>
      <c r="C382" s="5">
        <v>2604</v>
      </c>
      <c r="D382" s="2" t="s">
        <v>91</v>
      </c>
      <c r="E382" s="9">
        <v>23.6</v>
      </c>
      <c r="F382" s="5">
        <f>C382*E382</f>
        <v>61454.400000000001</v>
      </c>
      <c r="G382" s="2"/>
      <c r="H382" s="5">
        <f>PRODUCT(F382,G382)</f>
        <v>61454.400000000001</v>
      </c>
    </row>
    <row r="383" spans="1:8">
      <c r="A383" s="2"/>
      <c r="B383" s="2" t="s">
        <v>122</v>
      </c>
      <c r="C383" s="5">
        <v>2604</v>
      </c>
      <c r="D383" s="2" t="s">
        <v>91</v>
      </c>
      <c r="E383" s="5">
        <v>116.7</v>
      </c>
      <c r="F383" s="5">
        <f>C383*E383</f>
        <v>303886.8</v>
      </c>
      <c r="G383" s="2"/>
      <c r="H383" s="5">
        <f>PRODUCT(F383,G383)</f>
        <v>303886.8</v>
      </c>
    </row>
    <row r="384" spans="1:8">
      <c r="A384" s="2"/>
      <c r="B384" s="2"/>
      <c r="C384" s="2"/>
      <c r="D384" s="2"/>
      <c r="E384" s="2"/>
      <c r="G384" s="2"/>
      <c r="H384" s="2"/>
    </row>
    <row r="385" spans="1:9">
      <c r="A385" s="2"/>
      <c r="B385" s="2" t="s">
        <v>95</v>
      </c>
      <c r="C385" s="5">
        <v>2604</v>
      </c>
      <c r="D385" s="2" t="s">
        <v>91</v>
      </c>
      <c r="E385" s="5">
        <v>159.205721966206</v>
      </c>
      <c r="F385" s="8">
        <v>414571.7</v>
      </c>
      <c r="G385" s="2"/>
      <c r="H385" s="8">
        <v>414571.7</v>
      </c>
    </row>
    <row r="386" spans="1:9">
      <c r="A386" s="2"/>
      <c r="B386" s="2"/>
      <c r="C386" s="2"/>
      <c r="D386" s="2"/>
      <c r="E386" s="2"/>
      <c r="G386" s="2"/>
      <c r="H386" s="2"/>
    </row>
    <row r="387" spans="1:9">
      <c r="A387" s="2"/>
      <c r="B387" s="2" t="s">
        <v>96</v>
      </c>
      <c r="C387" s="5">
        <v>10</v>
      </c>
      <c r="D387" s="2" t="s">
        <v>97</v>
      </c>
      <c r="E387" s="5">
        <v>414571.7</v>
      </c>
      <c r="F387" s="8">
        <v>41457.17</v>
      </c>
      <c r="G387" s="2"/>
      <c r="H387" s="5">
        <f>PRODUCT(F387,G387)</f>
        <v>41457.17</v>
      </c>
    </row>
    <row r="388" spans="1:9">
      <c r="A388" s="2"/>
      <c r="B388" s="2" t="s">
        <v>98</v>
      </c>
      <c r="C388" s="5">
        <v>5</v>
      </c>
      <c r="D388" s="2" t="s">
        <v>97</v>
      </c>
      <c r="E388" s="5">
        <v>456028.87</v>
      </c>
      <c r="F388" s="8">
        <v>22801.443500000001</v>
      </c>
      <c r="G388" s="2"/>
      <c r="H388" s="5">
        <f>PRODUCT(F388,G388)</f>
        <v>22801.443500000001</v>
      </c>
    </row>
    <row r="389" spans="1:9">
      <c r="A389" s="2"/>
      <c r="B389" s="2" t="s">
        <v>99</v>
      </c>
      <c r="C389" s="5">
        <v>3</v>
      </c>
      <c r="D389" s="2" t="s">
        <v>97</v>
      </c>
      <c r="E389" s="5">
        <v>478830.31349999999</v>
      </c>
      <c r="F389" s="8">
        <v>14364.909405</v>
      </c>
      <c r="G389" s="2"/>
      <c r="H389" s="5">
        <f>PRODUCT(F389,G389)</f>
        <v>14364.909405</v>
      </c>
    </row>
    <row r="390" spans="1:9">
      <c r="A390" s="2"/>
      <c r="B390" s="2" t="s">
        <v>9</v>
      </c>
      <c r="C390" s="5">
        <v>2622</v>
      </c>
      <c r="D390" s="2" t="s">
        <v>91</v>
      </c>
      <c r="E390" s="5">
        <v>188.09886457093799</v>
      </c>
      <c r="F390" s="8">
        <v>493195.22290499997</v>
      </c>
      <c r="G390" s="2"/>
      <c r="H390" s="8">
        <v>493195.22290499997</v>
      </c>
    </row>
    <row r="391" spans="1:9">
      <c r="B391" s="3" t="s">
        <v>124</v>
      </c>
      <c r="C391" s="6">
        <v>2604</v>
      </c>
      <c r="D391" s="3" t="s">
        <v>91</v>
      </c>
      <c r="E391" s="6">
        <v>189.39908713709701</v>
      </c>
      <c r="F391" s="6">
        <f>SUM(H371:H384,H386:H389,H391:H391)</f>
        <v>493195.22290499992</v>
      </c>
      <c r="G391" s="3"/>
      <c r="I391" s="6">
        <f>PRODUCT(F391,G391)</f>
        <v>493195.22290499992</v>
      </c>
    </row>
    <row r="393" spans="1:9">
      <c r="A393" s="2"/>
      <c r="B393" s="2"/>
      <c r="C393" s="2"/>
      <c r="D393" s="2"/>
      <c r="E393" s="2"/>
      <c r="G393" s="2"/>
      <c r="I393" s="2"/>
    </row>
    <row r="394" spans="1:9">
      <c r="A394" s="2"/>
      <c r="B394" s="2" t="s">
        <v>125</v>
      </c>
      <c r="C394" s="5">
        <v>2604</v>
      </c>
      <c r="D394" s="2" t="s">
        <v>91</v>
      </c>
      <c r="E394" s="5">
        <v>338.30909439516103</v>
      </c>
      <c r="F394" s="8">
        <v>880956.88180500001</v>
      </c>
      <c r="G394" s="2"/>
      <c r="I394" s="8">
        <v>880956.88180500001</v>
      </c>
    </row>
    <row r="395" spans="1:9">
      <c r="A395" s="2"/>
      <c r="B395" s="2"/>
      <c r="C395" s="2"/>
      <c r="D395" s="2"/>
      <c r="E395" s="2"/>
      <c r="G395" s="2"/>
      <c r="I395" s="2"/>
    </row>
    <row r="396" spans="1:9">
      <c r="A396" s="2"/>
      <c r="B396" s="2" t="s">
        <v>126</v>
      </c>
      <c r="C396" s="2"/>
      <c r="D396" s="2"/>
      <c r="E396" s="2"/>
      <c r="G396" s="2"/>
      <c r="I396" s="2"/>
    </row>
    <row r="397" spans="1:9">
      <c r="A397" s="2"/>
      <c r="B397" s="2" t="s">
        <v>99</v>
      </c>
      <c r="C397" s="5">
        <v>1</v>
      </c>
      <c r="D397" s="2" t="s">
        <v>127</v>
      </c>
      <c r="E397" s="2"/>
      <c r="F397" s="2" t="s">
        <v>128</v>
      </c>
      <c r="G397" s="2"/>
      <c r="I397" s="11" t="s">
        <v>128</v>
      </c>
    </row>
    <row r="398" spans="1:9">
      <c r="A398" s="2"/>
      <c r="B398" s="2" t="s">
        <v>129</v>
      </c>
      <c r="C398" s="5">
        <v>5</v>
      </c>
      <c r="D398" s="2" t="s">
        <v>97</v>
      </c>
      <c r="E398" s="5">
        <v>880956.88180500001</v>
      </c>
      <c r="F398" s="12">
        <v>44047.844090250001</v>
      </c>
      <c r="G398" s="2"/>
      <c r="I398" s="5">
        <f>PRODUCT(F398,G398)</f>
        <v>44047.844090250001</v>
      </c>
    </row>
    <row r="399" spans="1:9">
      <c r="A399" s="2"/>
      <c r="B399" s="2"/>
      <c r="C399" s="2"/>
      <c r="D399" s="2"/>
      <c r="E399" s="2"/>
      <c r="G399" s="2"/>
      <c r="I399" s="2"/>
    </row>
    <row r="400" spans="1:9">
      <c r="A400" s="2"/>
      <c r="B400" s="2" t="s">
        <v>130</v>
      </c>
      <c r="C400" s="2"/>
      <c r="D400" s="2"/>
      <c r="E400" s="2"/>
      <c r="G400" s="2"/>
      <c r="I400" s="2"/>
    </row>
    <row r="401" spans="1:9">
      <c r="A401" s="2"/>
      <c r="B401" s="2" t="s">
        <v>131</v>
      </c>
      <c r="C401" s="5">
        <v>3</v>
      </c>
      <c r="D401" s="2" t="s">
        <v>97</v>
      </c>
      <c r="E401" s="5">
        <v>925004.72589524998</v>
      </c>
      <c r="F401" s="8">
        <v>27750.141776857501</v>
      </c>
      <c r="G401" s="2"/>
      <c r="I401" s="5">
        <f>PRODUCT(F401,G401)</f>
        <v>27750.141776857501</v>
      </c>
    </row>
    <row r="402" spans="1:9">
      <c r="A402" s="2"/>
      <c r="B402" s="2"/>
      <c r="C402" s="2"/>
      <c r="D402" s="2"/>
      <c r="E402" s="2"/>
      <c r="G402" s="2"/>
      <c r="I402" s="2"/>
    </row>
    <row r="403" spans="1:9">
      <c r="A403" s="2"/>
      <c r="B403" s="2" t="s">
        <v>132</v>
      </c>
      <c r="C403" s="2"/>
      <c r="D403" s="2"/>
      <c r="E403" s="2"/>
      <c r="G403" s="2"/>
      <c r="I403" s="2"/>
    </row>
    <row r="404" spans="1:9">
      <c r="A404" s="2"/>
      <c r="B404" s="2" t="s">
        <v>133</v>
      </c>
      <c r="C404" s="13">
        <v>5</v>
      </c>
      <c r="D404" s="2" t="s">
        <v>97</v>
      </c>
      <c r="E404" s="5">
        <v>952754.867672108</v>
      </c>
      <c r="F404" s="8">
        <v>47637.743383605397</v>
      </c>
      <c r="G404" s="2"/>
      <c r="I404" s="5">
        <f>PRODUCT(F404,G404)</f>
        <v>47637.743383605397</v>
      </c>
    </row>
    <row r="405" spans="1:9">
      <c r="A405" s="2"/>
      <c r="B405" s="2" t="s">
        <v>134</v>
      </c>
      <c r="C405" s="13">
        <v>1</v>
      </c>
      <c r="D405" s="2" t="s">
        <v>97</v>
      </c>
      <c r="E405" s="5">
        <v>952754.867672108</v>
      </c>
      <c r="F405" s="8">
        <v>1763.54867672108</v>
      </c>
      <c r="G405" s="2"/>
      <c r="I405" s="5">
        <f>PRODUCT(F405,G405)</f>
        <v>1763.54867672108</v>
      </c>
    </row>
    <row r="406" spans="1:9">
      <c r="A406" s="2"/>
      <c r="B406" s="2" t="s">
        <v>135</v>
      </c>
      <c r="C406" s="2"/>
      <c r="D406" s="2" t="s">
        <v>136</v>
      </c>
      <c r="E406" s="2"/>
      <c r="G406" s="2"/>
      <c r="I406" s="5">
        <f>PRODUCT(F406,G406)</f>
        <v>0</v>
      </c>
    </row>
    <row r="407" spans="1:9">
      <c r="A407" s="2"/>
      <c r="B407" s="2"/>
      <c r="C407" s="2"/>
      <c r="D407" s="2"/>
      <c r="E407" s="2"/>
      <c r="G407" s="2"/>
      <c r="I407" s="2"/>
    </row>
    <row r="408" spans="1:9">
      <c r="A408" s="2"/>
      <c r="B408" s="2" t="s">
        <v>137</v>
      </c>
      <c r="C408" s="5">
        <v>2604</v>
      </c>
      <c r="D408" s="2" t="s">
        <v>91</v>
      </c>
      <c r="E408" s="5">
        <v>384.85259590339098</v>
      </c>
      <c r="F408" s="8">
        <v>1002156.15973243</v>
      </c>
      <c r="G408" s="2"/>
      <c r="I408" s="8">
        <v>1002156.15973243</v>
      </c>
    </row>
    <row r="409" spans="1:9">
      <c r="A409" s="2"/>
      <c r="B409" s="2"/>
      <c r="C409" s="2"/>
      <c r="D409" s="2"/>
      <c r="E409" s="2"/>
      <c r="G409" s="2"/>
      <c r="I409" s="2"/>
    </row>
    <row r="410" spans="1:9">
      <c r="A410" s="2"/>
      <c r="B410" s="2"/>
      <c r="C410" s="2"/>
      <c r="D410" s="2"/>
      <c r="E410" s="2"/>
      <c r="G410" s="2"/>
      <c r="I410" s="2"/>
    </row>
    <row r="411" spans="1:9">
      <c r="A411" s="2"/>
      <c r="B411" s="2" t="s">
        <v>163</v>
      </c>
      <c r="C411" s="2"/>
      <c r="D411" s="2"/>
      <c r="E411" s="2"/>
      <c r="G411" s="2"/>
      <c r="I411" s="2"/>
    </row>
    <row r="412" spans="1:9">
      <c r="A412" s="2"/>
      <c r="B412" s="2" t="s">
        <v>88</v>
      </c>
      <c r="C412" s="2"/>
      <c r="D412" s="2"/>
      <c r="E412" s="2"/>
      <c r="G412" s="2"/>
      <c r="I412" s="2"/>
    </row>
    <row r="414" spans="1:9">
      <c r="A414" s="7"/>
      <c r="B414" s="7" t="s">
        <v>89</v>
      </c>
    </row>
    <row r="415" spans="1:9">
      <c r="A415" s="2"/>
      <c r="B415" s="2"/>
      <c r="C415" s="2"/>
      <c r="D415" s="2"/>
      <c r="E415" s="2"/>
      <c r="G415" s="2"/>
      <c r="H415" s="2"/>
    </row>
    <row r="416" spans="1:9">
      <c r="A416" s="2"/>
      <c r="B416" s="2" t="s">
        <v>89</v>
      </c>
      <c r="C416" s="2"/>
      <c r="D416" s="2"/>
      <c r="E416" s="2"/>
      <c r="G416" s="2"/>
      <c r="H416" s="2"/>
    </row>
    <row r="417" spans="1:13">
      <c r="A417" s="2"/>
      <c r="B417" s="2" t="s">
        <v>90</v>
      </c>
      <c r="C417" s="5">
        <v>282</v>
      </c>
      <c r="D417" s="2" t="s">
        <v>91</v>
      </c>
      <c r="E417" s="5">
        <v>250</v>
      </c>
      <c r="F417" s="5">
        <f>C417*E417</f>
        <v>70500</v>
      </c>
      <c r="G417" s="2"/>
      <c r="H417" s="9">
        <f>PRODUCT(F417,G417)</f>
        <v>70500</v>
      </c>
    </row>
    <row r="418" spans="1:13">
      <c r="A418" s="2"/>
      <c r="B418" s="2" t="s">
        <v>94</v>
      </c>
      <c r="C418" s="5">
        <v>43034</v>
      </c>
      <c r="D418" s="2" t="s">
        <v>91</v>
      </c>
      <c r="E418" s="5">
        <v>2</v>
      </c>
      <c r="F418" s="5">
        <f>C418*E418</f>
        <v>86068</v>
      </c>
      <c r="G418" s="2"/>
      <c r="H418" s="5">
        <f>PRODUCT(F418,G418)</f>
        <v>86068</v>
      </c>
    </row>
    <row r="419" spans="1:13">
      <c r="A419" s="2"/>
      <c r="B419" s="2"/>
      <c r="C419" s="2"/>
      <c r="D419" s="2"/>
      <c r="E419" s="2"/>
      <c r="G419" s="2"/>
      <c r="H419" s="2"/>
    </row>
    <row r="420" spans="1:13">
      <c r="A420" s="2"/>
      <c r="B420" s="2" t="s">
        <v>95</v>
      </c>
      <c r="C420" s="5">
        <v>586</v>
      </c>
      <c r="D420" s="2" t="s">
        <v>91</v>
      </c>
      <c r="E420" s="5">
        <v>267.18088737201401</v>
      </c>
      <c r="F420" s="8">
        <v>156568</v>
      </c>
      <c r="G420" s="2"/>
      <c r="H420" s="8">
        <v>156568</v>
      </c>
    </row>
    <row r="421" spans="1:13">
      <c r="A421" s="2"/>
      <c r="B421" s="2"/>
      <c r="C421" s="2"/>
      <c r="D421" s="2"/>
      <c r="E421" s="2"/>
      <c r="G421" s="2"/>
      <c r="H421" s="2"/>
    </row>
    <row r="422" spans="1:13">
      <c r="A422" s="2"/>
      <c r="B422" s="2" t="s">
        <v>96</v>
      </c>
      <c r="C422" s="5">
        <v>10</v>
      </c>
      <c r="D422" s="2" t="s">
        <v>97</v>
      </c>
      <c r="E422" s="5">
        <v>242636</v>
      </c>
      <c r="F422" s="8">
        <v>24263.599999999999</v>
      </c>
      <c r="G422" s="2"/>
      <c r="H422" s="5">
        <f>PRODUCT(F422,G422)</f>
        <v>24263.599999999999</v>
      </c>
    </row>
    <row r="423" spans="1:13">
      <c r="A423" s="2"/>
      <c r="B423" s="2" t="s">
        <v>98</v>
      </c>
      <c r="C423" s="5">
        <v>5</v>
      </c>
      <c r="D423" s="2" t="s">
        <v>97</v>
      </c>
      <c r="E423" s="5">
        <v>266899.59999999998</v>
      </c>
      <c r="F423" s="8">
        <v>13344.98</v>
      </c>
      <c r="G423" s="2"/>
      <c r="H423" s="5">
        <f>PRODUCT(F423,G423)</f>
        <v>13344.98</v>
      </c>
    </row>
    <row r="424" spans="1:13">
      <c r="A424" s="2"/>
      <c r="B424" s="2" t="s">
        <v>99</v>
      </c>
      <c r="C424" s="5">
        <v>3</v>
      </c>
      <c r="D424" s="2" t="s">
        <v>97</v>
      </c>
      <c r="E424" s="5">
        <v>280244.58</v>
      </c>
      <c r="F424" s="8">
        <v>8407.3374000000003</v>
      </c>
      <c r="G424" s="2"/>
      <c r="H424" s="5">
        <f>PRODUCT(F424,G424)</f>
        <v>8407.3374000000003</v>
      </c>
    </row>
    <row r="425" spans="1:13">
      <c r="A425" s="2"/>
      <c r="B425" s="2" t="s">
        <v>9</v>
      </c>
      <c r="C425" s="5">
        <v>586</v>
      </c>
      <c r="D425" s="2" t="s">
        <v>91</v>
      </c>
      <c r="E425" s="5">
        <v>345.70634368600702</v>
      </c>
      <c r="F425" s="8">
        <v>202583.91740000001</v>
      </c>
      <c r="G425" s="2"/>
      <c r="H425" s="8">
        <v>202583.91740000001</v>
      </c>
    </row>
    <row r="426" spans="1:13">
      <c r="B426" s="3" t="s">
        <v>100</v>
      </c>
      <c r="C426" s="6">
        <v>282</v>
      </c>
      <c r="D426" s="3" t="s">
        <v>91</v>
      </c>
      <c r="E426" s="6">
        <v>718.38268581560305</v>
      </c>
      <c r="F426" s="6">
        <f>SUM(H394:H419,H421:H424,H426:H426)</f>
        <v>202583.91740000001</v>
      </c>
      <c r="G426" s="3"/>
      <c r="I426" s="6">
        <f>PRODUCT(F426,G426)</f>
        <v>202583.91740000001</v>
      </c>
    </row>
    <row r="428" spans="1:13">
      <c r="A428" s="7"/>
      <c r="B428" s="7" t="s">
        <v>144</v>
      </c>
    </row>
    <row r="429" spans="1:13">
      <c r="A429" s="2"/>
      <c r="B429" s="2"/>
      <c r="C429" s="2"/>
      <c r="D429" s="2"/>
      <c r="E429" s="2"/>
      <c r="G429" s="2"/>
      <c r="H429" s="2"/>
      <c r="K429" s="2"/>
      <c r="L429" s="2"/>
      <c r="M429" s="2"/>
    </row>
    <row r="430" spans="1:13">
      <c r="A430" s="2"/>
      <c r="B430" s="2" t="s">
        <v>145</v>
      </c>
      <c r="C430" s="2"/>
      <c r="D430" s="2"/>
      <c r="E430" s="2"/>
      <c r="G430" s="2"/>
      <c r="H430" s="2"/>
      <c r="K430" s="2"/>
      <c r="L430" s="2"/>
      <c r="M430" s="2"/>
    </row>
    <row r="431" spans="1:13">
      <c r="A431" s="2"/>
      <c r="B431" s="2"/>
      <c r="C431" s="2"/>
      <c r="D431" s="2"/>
      <c r="E431" s="2"/>
      <c r="G431" s="2"/>
      <c r="H431" s="2"/>
      <c r="K431" s="2"/>
      <c r="L431" s="2"/>
      <c r="M431" s="2"/>
    </row>
    <row r="432" spans="1:13">
      <c r="A432" s="2"/>
      <c r="B432" s="2" t="s">
        <v>146</v>
      </c>
      <c r="C432" s="5">
        <v>716</v>
      </c>
      <c r="D432" s="2" t="s">
        <v>91</v>
      </c>
      <c r="E432" s="5">
        <v>500</v>
      </c>
      <c r="F432" s="5">
        <f>C432*E432</f>
        <v>358000</v>
      </c>
      <c r="G432" s="2"/>
      <c r="H432" s="5">
        <f>PRODUCT(F432,G432)</f>
        <v>358000</v>
      </c>
      <c r="K432" s="8">
        <v>35208</v>
      </c>
      <c r="L432" s="2"/>
      <c r="M432" s="9">
        <v>0.28000000000000003</v>
      </c>
    </row>
    <row r="433" spans="1:13">
      <c r="A433" s="2"/>
      <c r="B433" s="2" t="s">
        <v>164</v>
      </c>
      <c r="C433" s="5">
        <v>2394</v>
      </c>
      <c r="D433" s="2" t="s">
        <v>91</v>
      </c>
      <c r="E433" s="5">
        <v>50</v>
      </c>
      <c r="F433" s="5">
        <f>C433*E433</f>
        <v>119700</v>
      </c>
      <c r="G433" s="2"/>
      <c r="H433" s="5">
        <f>PRODUCT(F433,G433)</f>
        <v>119700</v>
      </c>
      <c r="K433" s="8">
        <v>35208</v>
      </c>
      <c r="L433" s="2"/>
      <c r="M433" s="9">
        <v>0.2</v>
      </c>
    </row>
    <row r="434" spans="1:13">
      <c r="A434" s="2"/>
      <c r="B434" s="2" t="s">
        <v>148</v>
      </c>
      <c r="C434" s="5">
        <v>3771</v>
      </c>
      <c r="D434" s="2" t="s">
        <v>91</v>
      </c>
      <c r="E434" s="5">
        <v>100</v>
      </c>
      <c r="F434" s="5">
        <f>C434*E434</f>
        <v>377100</v>
      </c>
      <c r="G434" s="2"/>
      <c r="H434" s="5">
        <f>PRODUCT(F434,G434)</f>
        <v>377100</v>
      </c>
      <c r="K434" s="8">
        <v>35208</v>
      </c>
      <c r="L434" s="2"/>
      <c r="M434" s="9">
        <v>0.44</v>
      </c>
    </row>
    <row r="435" spans="1:13">
      <c r="A435" s="2"/>
      <c r="B435" s="2"/>
      <c r="C435" s="2"/>
      <c r="D435" s="2"/>
      <c r="E435" s="2"/>
      <c r="G435" s="2"/>
      <c r="H435" s="2"/>
      <c r="K435" s="2"/>
      <c r="L435" s="2"/>
      <c r="M435" s="2"/>
    </row>
    <row r="436" spans="1:13">
      <c r="A436" s="2"/>
      <c r="B436" s="2" t="s">
        <v>149</v>
      </c>
      <c r="C436" s="5">
        <v>6881</v>
      </c>
      <c r="D436" s="2" t="s">
        <v>91</v>
      </c>
      <c r="E436" s="5">
        <v>20</v>
      </c>
      <c r="F436" s="5">
        <f>C436*E436</f>
        <v>137620</v>
      </c>
      <c r="G436" s="2"/>
      <c r="H436" s="5">
        <f>PRODUCT(F436,G436)</f>
        <v>137620</v>
      </c>
      <c r="K436" s="2"/>
      <c r="L436" s="2"/>
      <c r="M436" s="2"/>
    </row>
    <row r="437" spans="1:13">
      <c r="A437" s="2"/>
      <c r="B437" s="2"/>
      <c r="C437" s="2"/>
      <c r="D437" s="2"/>
      <c r="E437" s="2"/>
      <c r="G437" s="2"/>
      <c r="H437" s="2"/>
      <c r="K437" s="2"/>
      <c r="L437" s="2"/>
      <c r="M437" s="2"/>
    </row>
    <row r="438" spans="1:13">
      <c r="A438" s="2"/>
      <c r="B438" s="2" t="s">
        <v>95</v>
      </c>
      <c r="C438" s="5">
        <v>26817</v>
      </c>
      <c r="D438" s="2" t="s">
        <v>91</v>
      </c>
      <c r="E438" s="5">
        <v>37.007122347764501</v>
      </c>
      <c r="F438" s="8">
        <v>992420</v>
      </c>
      <c r="G438" s="2"/>
      <c r="H438" s="8">
        <v>992420</v>
      </c>
      <c r="K438" s="2"/>
      <c r="L438" s="2"/>
      <c r="M438" s="2"/>
    </row>
    <row r="439" spans="1:13">
      <c r="A439" s="2"/>
      <c r="B439" s="2"/>
      <c r="C439" s="2"/>
      <c r="D439" s="2"/>
      <c r="E439" s="2"/>
      <c r="G439" s="2"/>
      <c r="H439" s="2"/>
      <c r="K439" s="2"/>
      <c r="L439" s="2"/>
      <c r="M439" s="2"/>
    </row>
    <row r="440" spans="1:13">
      <c r="A440" s="2"/>
      <c r="B440" s="2" t="s">
        <v>96</v>
      </c>
      <c r="C440" s="5">
        <v>10</v>
      </c>
      <c r="D440" s="2" t="s">
        <v>97</v>
      </c>
      <c r="E440" s="5">
        <v>1984840</v>
      </c>
      <c r="F440" s="8">
        <v>198484</v>
      </c>
      <c r="G440" s="2"/>
      <c r="H440" s="5">
        <f>PRODUCT(F440,G440)</f>
        <v>198484</v>
      </c>
      <c r="K440" s="2"/>
      <c r="L440" s="2"/>
      <c r="M440" s="2"/>
    </row>
    <row r="441" spans="1:13">
      <c r="A441" s="2"/>
      <c r="B441" s="2" t="s">
        <v>98</v>
      </c>
      <c r="C441" s="5">
        <v>5</v>
      </c>
      <c r="D441" s="2" t="s">
        <v>97</v>
      </c>
      <c r="E441" s="5">
        <v>2183324</v>
      </c>
      <c r="F441" s="8">
        <v>109166.2</v>
      </c>
      <c r="G441" s="2"/>
      <c r="H441" s="5">
        <f>PRODUCT(F441,G441)</f>
        <v>109166.2</v>
      </c>
      <c r="K441" s="2"/>
      <c r="L441" s="2"/>
      <c r="M441" s="2"/>
    </row>
    <row r="442" spans="1:13">
      <c r="A442" s="2"/>
      <c r="B442" s="2" t="s">
        <v>99</v>
      </c>
      <c r="C442" s="5">
        <v>3</v>
      </c>
      <c r="D442" s="2" t="s">
        <v>97</v>
      </c>
      <c r="E442" s="5">
        <v>2292490.2000000002</v>
      </c>
      <c r="F442" s="8">
        <v>68774.706000000006</v>
      </c>
      <c r="G442" s="2"/>
      <c r="H442" s="5">
        <f>PRODUCT(F442,G442)</f>
        <v>68774.706000000006</v>
      </c>
      <c r="K442" s="2"/>
      <c r="L442" s="2"/>
      <c r="M442" s="2"/>
    </row>
    <row r="443" spans="1:13">
      <c r="A443" s="2"/>
      <c r="B443" s="2" t="s">
        <v>9</v>
      </c>
      <c r="C443" s="5">
        <v>26817</v>
      </c>
      <c r="D443" s="2" t="s">
        <v>91</v>
      </c>
      <c r="E443" s="5">
        <v>51.043923854271497</v>
      </c>
      <c r="F443" s="8">
        <v>1368844.906</v>
      </c>
      <c r="G443" s="2"/>
      <c r="H443" s="8">
        <v>1368844.906</v>
      </c>
      <c r="K443" s="2"/>
      <c r="L443" s="2"/>
      <c r="M443" s="2"/>
    </row>
    <row r="444" spans="1:13">
      <c r="B444" s="3" t="s">
        <v>156</v>
      </c>
      <c r="C444" s="6">
        <v>6881</v>
      </c>
      <c r="D444" s="3" t="s">
        <v>91</v>
      </c>
      <c r="E444" s="6">
        <v>198.93110100276101</v>
      </c>
      <c r="F444" s="6">
        <f>SUM(H429:H437,H439:H442,H444:H444)</f>
        <v>1368844.906</v>
      </c>
      <c r="G444" s="3"/>
      <c r="I444" s="6">
        <f>PRODUCT(F444,G444)</f>
        <v>1368844.906</v>
      </c>
    </row>
    <row r="446" spans="1:13">
      <c r="A446" s="7"/>
      <c r="B446" s="7" t="s">
        <v>101</v>
      </c>
    </row>
    <row r="447" spans="1:13">
      <c r="A447" s="2"/>
      <c r="B447" s="2"/>
      <c r="C447" s="2"/>
      <c r="D447" s="2"/>
      <c r="E447" s="2"/>
      <c r="G447" s="2"/>
      <c r="H447" s="2"/>
      <c r="K447" s="2"/>
      <c r="L447" s="2"/>
      <c r="M447" s="2"/>
    </row>
    <row r="448" spans="1:13">
      <c r="A448" s="2"/>
      <c r="B448" s="2" t="s">
        <v>101</v>
      </c>
      <c r="C448" s="2"/>
      <c r="D448" s="2"/>
      <c r="E448" s="2"/>
      <c r="G448" s="2"/>
      <c r="H448" s="2"/>
      <c r="K448" s="2"/>
      <c r="L448" s="2"/>
      <c r="M448" s="2"/>
    </row>
    <row r="449" spans="1:13">
      <c r="A449" s="2"/>
      <c r="B449" s="2" t="s">
        <v>102</v>
      </c>
      <c r="C449" s="5">
        <v>2417</v>
      </c>
      <c r="D449" s="2" t="s">
        <v>91</v>
      </c>
      <c r="E449" s="5">
        <v>100</v>
      </c>
      <c r="F449" s="5">
        <f>C449*E449</f>
        <v>241700</v>
      </c>
      <c r="G449" s="2"/>
      <c r="H449" s="5">
        <f>PRODUCT(F449,G449)</f>
        <v>241700</v>
      </c>
      <c r="K449" s="2"/>
      <c r="L449" s="5">
        <v>150</v>
      </c>
      <c r="M449" s="8">
        <v>186.45</v>
      </c>
    </row>
    <row r="450" spans="1:13">
      <c r="A450" s="2"/>
      <c r="B450" s="2" t="s">
        <v>103</v>
      </c>
      <c r="C450" s="5">
        <v>657</v>
      </c>
      <c r="D450" s="2" t="s">
        <v>104</v>
      </c>
      <c r="E450" s="5">
        <v>120</v>
      </c>
      <c r="F450" s="5">
        <f>C450*E450</f>
        <v>78840</v>
      </c>
      <c r="G450" s="2"/>
      <c r="H450" s="5">
        <f>PRODUCT(F450,G450)</f>
        <v>78840</v>
      </c>
      <c r="K450" s="2"/>
      <c r="L450" s="5">
        <v>200</v>
      </c>
      <c r="M450" s="8">
        <v>248.6</v>
      </c>
    </row>
    <row r="451" spans="1:13">
      <c r="A451" s="2"/>
      <c r="B451" s="2" t="s">
        <v>157</v>
      </c>
      <c r="C451" s="5">
        <v>16.425000000000001</v>
      </c>
      <c r="D451" s="2" t="s">
        <v>93</v>
      </c>
      <c r="E451" s="5">
        <v>6000</v>
      </c>
      <c r="F451" s="5">
        <f>C451*E451</f>
        <v>98550</v>
      </c>
      <c r="G451" s="2"/>
      <c r="H451" s="5">
        <f>PRODUCT(F451,G451)</f>
        <v>98550</v>
      </c>
      <c r="K451" s="2" t="s">
        <v>162</v>
      </c>
      <c r="L451" s="5">
        <v>10000</v>
      </c>
      <c r="M451" s="8">
        <v>12430</v>
      </c>
    </row>
    <row r="452" spans="1:13">
      <c r="A452" s="2"/>
      <c r="B452" s="2" t="s">
        <v>106</v>
      </c>
      <c r="C452" s="5">
        <v>2417</v>
      </c>
      <c r="D452" s="2" t="s">
        <v>91</v>
      </c>
      <c r="E452" s="5">
        <v>12</v>
      </c>
      <c r="F452" s="5">
        <f>C452*E452</f>
        <v>29004</v>
      </c>
      <c r="G452" s="2"/>
      <c r="H452" s="5">
        <f>PRODUCT(F452,G452)</f>
        <v>29004</v>
      </c>
      <c r="K452" s="2"/>
      <c r="L452" s="5">
        <v>10</v>
      </c>
      <c r="M452" s="8">
        <v>12.43</v>
      </c>
    </row>
    <row r="453" spans="1:13">
      <c r="A453" s="2"/>
      <c r="B453" s="2" t="s">
        <v>107</v>
      </c>
      <c r="C453" s="5">
        <v>2417</v>
      </c>
      <c r="D453" s="2" t="s">
        <v>91</v>
      </c>
      <c r="E453" s="5">
        <v>20</v>
      </c>
      <c r="F453" s="5">
        <f>C453*E453</f>
        <v>48340</v>
      </c>
      <c r="G453" s="2"/>
      <c r="H453" s="5">
        <f>PRODUCT(F453,G453)</f>
        <v>48340</v>
      </c>
      <c r="K453" s="2"/>
      <c r="L453" s="2"/>
      <c r="M453" s="2"/>
    </row>
    <row r="454" spans="1:13">
      <c r="A454" s="2"/>
      <c r="B454" s="2"/>
      <c r="C454" s="2"/>
      <c r="D454" s="2"/>
      <c r="E454" s="2"/>
      <c r="G454" s="2"/>
      <c r="H454" s="2"/>
      <c r="K454" s="2"/>
      <c r="L454" s="2"/>
      <c r="M454" s="2"/>
    </row>
    <row r="455" spans="1:13">
      <c r="A455" s="2"/>
      <c r="B455" s="2" t="s">
        <v>95</v>
      </c>
      <c r="C455" s="5">
        <v>2417</v>
      </c>
      <c r="D455" s="2" t="s">
        <v>91</v>
      </c>
      <c r="E455" s="5">
        <v>205.39263549855201</v>
      </c>
      <c r="F455" s="8">
        <v>496434</v>
      </c>
      <c r="G455" s="2"/>
      <c r="H455" s="8">
        <v>496434</v>
      </c>
      <c r="K455" s="2"/>
      <c r="L455" s="2"/>
      <c r="M455" s="2"/>
    </row>
    <row r="456" spans="1:13">
      <c r="A456" s="2"/>
      <c r="B456" s="2"/>
      <c r="C456" s="2"/>
      <c r="D456" s="2"/>
      <c r="E456" s="2"/>
      <c r="G456" s="2"/>
      <c r="H456" s="2"/>
      <c r="K456" s="2"/>
      <c r="L456" s="2"/>
      <c r="M456" s="2"/>
    </row>
    <row r="457" spans="1:13">
      <c r="A457" s="2"/>
      <c r="B457" s="2" t="s">
        <v>96</v>
      </c>
      <c r="C457" s="5">
        <v>10</v>
      </c>
      <c r="D457" s="2" t="s">
        <v>97</v>
      </c>
      <c r="E457" s="5">
        <v>544774</v>
      </c>
      <c r="F457" s="8">
        <v>54477.4</v>
      </c>
      <c r="G457" s="2"/>
      <c r="H457" s="5">
        <f>PRODUCT(F457,G457)</f>
        <v>54477.4</v>
      </c>
      <c r="K457" s="2"/>
      <c r="L457" s="2"/>
      <c r="M457" s="2"/>
    </row>
    <row r="458" spans="1:13">
      <c r="A458" s="2"/>
      <c r="B458" s="2" t="s">
        <v>98</v>
      </c>
      <c r="C458" s="5">
        <v>5</v>
      </c>
      <c r="D458" s="2" t="s">
        <v>97</v>
      </c>
      <c r="E458" s="5">
        <v>599251.4</v>
      </c>
      <c r="F458" s="8">
        <v>29962.57</v>
      </c>
      <c r="G458" s="2"/>
      <c r="H458" s="5">
        <f>PRODUCT(F458,G458)</f>
        <v>29962.57</v>
      </c>
      <c r="K458" s="2"/>
      <c r="L458" s="2"/>
      <c r="M458" s="2"/>
    </row>
    <row r="459" spans="1:13">
      <c r="A459" s="2"/>
      <c r="B459" s="2" t="s">
        <v>99</v>
      </c>
      <c r="C459" s="5">
        <v>3</v>
      </c>
      <c r="D459" s="2" t="s">
        <v>97</v>
      </c>
      <c r="E459" s="5">
        <v>629213.97</v>
      </c>
      <c r="F459" s="8">
        <v>18876.419099999999</v>
      </c>
      <c r="G459" s="2"/>
      <c r="H459" s="5">
        <f>PRODUCT(F459,G459)</f>
        <v>18876.419099999999</v>
      </c>
      <c r="K459" s="2"/>
      <c r="L459" s="2"/>
      <c r="M459" s="2"/>
    </row>
    <row r="460" spans="1:13">
      <c r="A460" s="2"/>
      <c r="B460" s="2" t="s">
        <v>9</v>
      </c>
      <c r="C460" s="5">
        <v>2417</v>
      </c>
      <c r="D460" s="2" t="s">
        <v>91</v>
      </c>
      <c r="E460" s="5">
        <v>248.138348820852</v>
      </c>
      <c r="F460" s="8">
        <v>599750.38910000003</v>
      </c>
      <c r="G460" s="2"/>
      <c r="H460" s="8">
        <v>599750.38910000003</v>
      </c>
      <c r="K460" s="2"/>
      <c r="L460" s="2"/>
      <c r="M460" s="2"/>
    </row>
    <row r="461" spans="1:13">
      <c r="B461" s="3" t="s">
        <v>108</v>
      </c>
      <c r="C461" s="6">
        <v>2417</v>
      </c>
      <c r="D461" s="3" t="s">
        <v>91</v>
      </c>
      <c r="E461" s="6">
        <v>248.138348820852</v>
      </c>
      <c r="F461" s="6">
        <f>SUM(H447:H454,H456:H459,H461:H461)</f>
        <v>599750.38910000003</v>
      </c>
      <c r="G461" s="3"/>
      <c r="I461" s="6">
        <f>PRODUCT(F461,G461)</f>
        <v>599750.38910000003</v>
      </c>
    </row>
    <row r="463" spans="1:13">
      <c r="A463" s="7"/>
      <c r="B463" s="7" t="s">
        <v>140</v>
      </c>
    </row>
    <row r="464" spans="1:13">
      <c r="A464" s="2"/>
      <c r="B464" s="2"/>
      <c r="C464" s="2"/>
      <c r="D464" s="2"/>
      <c r="E464" s="2"/>
      <c r="G464" s="2"/>
      <c r="H464" s="2"/>
    </row>
    <row r="465" spans="1:8">
      <c r="A465" s="2"/>
      <c r="B465" s="2" t="s">
        <v>110</v>
      </c>
      <c r="C465" s="2"/>
      <c r="D465" s="2"/>
      <c r="E465" s="2"/>
      <c r="G465" s="2"/>
      <c r="H465" s="2"/>
    </row>
    <row r="466" spans="1:8">
      <c r="A466" s="2"/>
      <c r="B466" s="2"/>
      <c r="C466" s="2"/>
      <c r="D466" s="2"/>
      <c r="E466" s="2"/>
      <c r="G466" s="2"/>
      <c r="H466" s="2"/>
    </row>
    <row r="467" spans="1:8">
      <c r="A467" s="2"/>
      <c r="B467" s="2" t="s">
        <v>111</v>
      </c>
      <c r="C467" s="2"/>
      <c r="D467" s="2" t="s">
        <v>112</v>
      </c>
      <c r="E467" s="2"/>
      <c r="G467" s="2"/>
      <c r="H467" s="2"/>
    </row>
    <row r="468" spans="1:8">
      <c r="A468" s="2"/>
      <c r="B468" s="2"/>
      <c r="C468" s="2"/>
      <c r="D468" s="2"/>
      <c r="E468" s="2"/>
      <c r="G468" s="2"/>
      <c r="H468" s="2"/>
    </row>
    <row r="469" spans="1:8">
      <c r="A469" s="2"/>
      <c r="B469" s="2" t="s">
        <v>158</v>
      </c>
      <c r="C469" s="5">
        <v>6867</v>
      </c>
      <c r="D469" s="2"/>
      <c r="E469" s="2"/>
      <c r="F469" s="2" t="s">
        <v>115</v>
      </c>
      <c r="G469" s="2"/>
      <c r="H469" s="11" t="s">
        <v>115</v>
      </c>
    </row>
    <row r="470" spans="1:8">
      <c r="A470" s="2"/>
      <c r="B470" s="2" t="s">
        <v>113</v>
      </c>
      <c r="C470" s="5">
        <v>6867</v>
      </c>
      <c r="D470" s="2"/>
      <c r="E470" s="2"/>
      <c r="F470" s="2" t="s">
        <v>115</v>
      </c>
      <c r="G470" s="2"/>
      <c r="H470" s="11" t="s">
        <v>115</v>
      </c>
    </row>
    <row r="471" spans="1:8">
      <c r="A471" s="2"/>
      <c r="B471" s="2" t="s">
        <v>116</v>
      </c>
      <c r="C471" s="5">
        <v>6765</v>
      </c>
      <c r="D471" s="2" t="s">
        <v>91</v>
      </c>
      <c r="E471" s="9">
        <v>25.827999999999999</v>
      </c>
      <c r="F471" s="5">
        <f>C471*E471</f>
        <v>174726.41999999998</v>
      </c>
      <c r="G471" s="2"/>
      <c r="H471" s="5">
        <f>PRODUCT(F471,G471)</f>
        <v>174726.41999999998</v>
      </c>
    </row>
    <row r="472" spans="1:8">
      <c r="A472" s="2"/>
      <c r="B472" s="2" t="s">
        <v>114</v>
      </c>
      <c r="C472" s="5">
        <v>6867</v>
      </c>
      <c r="D472" s="2" t="s">
        <v>91</v>
      </c>
      <c r="E472" s="9">
        <v>3.4649999999999999</v>
      </c>
      <c r="F472" s="5">
        <f>C472*E472</f>
        <v>23794.154999999999</v>
      </c>
      <c r="G472" s="2"/>
      <c r="H472" s="5">
        <f>PRODUCT(F472,G472)</f>
        <v>23794.154999999999</v>
      </c>
    </row>
    <row r="473" spans="1:8">
      <c r="A473" s="2"/>
      <c r="B473" s="2" t="s">
        <v>117</v>
      </c>
      <c r="C473" s="5">
        <v>6867</v>
      </c>
      <c r="D473" s="2" t="s">
        <v>91</v>
      </c>
      <c r="E473" s="9">
        <v>4.2240000000000002</v>
      </c>
      <c r="F473" s="5">
        <f>C473*E473</f>
        <v>29006.208000000002</v>
      </c>
      <c r="G473" s="2"/>
      <c r="H473" s="5">
        <f>PRODUCT(F473,G473)</f>
        <v>29006.208000000002</v>
      </c>
    </row>
    <row r="474" spans="1:8">
      <c r="A474" s="2"/>
      <c r="B474" s="2" t="s">
        <v>118</v>
      </c>
      <c r="C474" s="2"/>
      <c r="D474" s="2"/>
      <c r="E474" s="2"/>
      <c r="F474" s="2" t="s">
        <v>115</v>
      </c>
      <c r="G474" s="2"/>
      <c r="H474" s="11" t="s">
        <v>115</v>
      </c>
    </row>
    <row r="475" spans="1:8">
      <c r="A475" s="2"/>
      <c r="B475" s="2" t="s">
        <v>119</v>
      </c>
      <c r="C475" s="2"/>
      <c r="D475" s="2"/>
      <c r="E475" s="2"/>
      <c r="F475" s="2" t="s">
        <v>115</v>
      </c>
      <c r="G475" s="2"/>
      <c r="H475" s="11" t="s">
        <v>115</v>
      </c>
    </row>
    <row r="476" spans="1:8">
      <c r="A476" s="2"/>
      <c r="B476" s="2" t="s">
        <v>120</v>
      </c>
      <c r="C476" s="5">
        <v>6867</v>
      </c>
      <c r="D476" s="2" t="s">
        <v>91</v>
      </c>
      <c r="E476" s="9">
        <v>1.6830000000000001</v>
      </c>
      <c r="F476" s="5">
        <f>C476*E476</f>
        <v>11557.161</v>
      </c>
      <c r="G476" s="2"/>
      <c r="H476" s="5">
        <f>PRODUCT(F476,G476)</f>
        <v>11557.161</v>
      </c>
    </row>
    <row r="477" spans="1:8">
      <c r="A477" s="2"/>
      <c r="B477" s="2" t="s">
        <v>121</v>
      </c>
      <c r="C477" s="5">
        <v>6867</v>
      </c>
      <c r="D477" s="2" t="s">
        <v>91</v>
      </c>
      <c r="E477" s="9">
        <v>23.6</v>
      </c>
      <c r="F477" s="5">
        <f>C477*E477</f>
        <v>162061.20000000001</v>
      </c>
      <c r="G477" s="2"/>
      <c r="H477" s="5">
        <f>PRODUCT(F477,G477)</f>
        <v>162061.20000000001</v>
      </c>
    </row>
    <row r="478" spans="1:8">
      <c r="A478" s="2"/>
      <c r="B478" s="2" t="s">
        <v>122</v>
      </c>
      <c r="C478" s="5">
        <v>6867</v>
      </c>
      <c r="D478" s="2" t="s">
        <v>91</v>
      </c>
      <c r="E478" s="9">
        <v>116.7</v>
      </c>
      <c r="F478" s="5">
        <f>C478*E478</f>
        <v>801378.9</v>
      </c>
      <c r="G478" s="2"/>
      <c r="H478" s="5">
        <f>PRODUCT(F478,G478)</f>
        <v>801378.9</v>
      </c>
    </row>
    <row r="479" spans="1:8">
      <c r="A479" s="2"/>
      <c r="B479" s="2"/>
      <c r="C479" s="2"/>
      <c r="D479" s="2"/>
      <c r="E479" s="2"/>
      <c r="G479" s="2"/>
      <c r="H479" s="2"/>
    </row>
    <row r="480" spans="1:8">
      <c r="A480" s="2"/>
      <c r="B480" s="2" t="s">
        <v>95</v>
      </c>
      <c r="C480" s="5">
        <v>6867</v>
      </c>
      <c r="D480" s="2" t="s">
        <v>91</v>
      </c>
      <c r="E480" s="5">
        <v>175.11635998252501</v>
      </c>
      <c r="F480" s="8">
        <v>1202524.044</v>
      </c>
      <c r="G480" s="2"/>
      <c r="H480" s="8">
        <v>1202524.044</v>
      </c>
    </row>
    <row r="481" spans="1:9">
      <c r="A481" s="2"/>
      <c r="B481" s="2"/>
      <c r="C481" s="2"/>
      <c r="D481" s="2"/>
      <c r="E481" s="2"/>
      <c r="G481" s="2"/>
      <c r="H481" s="2"/>
    </row>
    <row r="482" spans="1:9">
      <c r="A482" s="2"/>
      <c r="B482" s="2" t="s">
        <v>96</v>
      </c>
      <c r="C482" s="5">
        <v>10</v>
      </c>
      <c r="D482" s="2" t="s">
        <v>97</v>
      </c>
      <c r="E482" s="5">
        <v>2405048.088</v>
      </c>
      <c r="F482" s="8">
        <v>240504.8088</v>
      </c>
      <c r="G482" s="2"/>
      <c r="H482" s="5">
        <f>PRODUCT(F482,G482)</f>
        <v>240504.8088</v>
      </c>
    </row>
    <row r="483" spans="1:9">
      <c r="A483" s="2"/>
      <c r="B483" s="2" t="s">
        <v>98</v>
      </c>
      <c r="C483" s="5">
        <v>5</v>
      </c>
      <c r="D483" s="2" t="s">
        <v>97</v>
      </c>
      <c r="E483" s="5">
        <v>2645552.8968000002</v>
      </c>
      <c r="F483" s="8">
        <v>132277.64483999999</v>
      </c>
      <c r="G483" s="2"/>
      <c r="H483" s="5">
        <f>PRODUCT(F483,G483)</f>
        <v>132277.64483999999</v>
      </c>
    </row>
    <row r="484" spans="1:9">
      <c r="A484" s="2"/>
      <c r="B484" s="2" t="s">
        <v>99</v>
      </c>
      <c r="C484" s="5">
        <v>3</v>
      </c>
      <c r="D484" s="2" t="s">
        <v>97</v>
      </c>
      <c r="E484" s="5">
        <v>2777830.54164</v>
      </c>
      <c r="F484" s="8">
        <v>83334.916249200003</v>
      </c>
      <c r="G484" s="2"/>
      <c r="H484" s="5">
        <f>PRODUCT(F484,G484)</f>
        <v>83334.916249200003</v>
      </c>
    </row>
    <row r="485" spans="1:9">
      <c r="A485" s="2"/>
      <c r="B485" s="2" t="s">
        <v>9</v>
      </c>
      <c r="C485" s="5">
        <v>6867</v>
      </c>
      <c r="D485" s="2" t="s">
        <v>91</v>
      </c>
      <c r="E485" s="5">
        <v>241.53799532389701</v>
      </c>
      <c r="F485" s="8">
        <v>1658641.4138892</v>
      </c>
      <c r="G485" s="2"/>
      <c r="H485" s="8">
        <v>1658641.4138892</v>
      </c>
    </row>
    <row r="486" spans="1:9">
      <c r="B486" s="3" t="s">
        <v>141</v>
      </c>
      <c r="C486" s="6">
        <v>6867</v>
      </c>
      <c r="D486" s="3" t="s">
        <v>91</v>
      </c>
      <c r="E486" s="6">
        <v>241.53799532389701</v>
      </c>
      <c r="F486" s="6">
        <f>SUM(H464:H479,H481:H484,H486:H486)</f>
        <v>1658641.4138892</v>
      </c>
      <c r="G486" s="3"/>
      <c r="I486" s="6">
        <f>PRODUCT(F486,G486)</f>
        <v>1658641.4138892</v>
      </c>
    </row>
    <row r="488" spans="1:9">
      <c r="A488" s="2"/>
      <c r="B488" s="2"/>
      <c r="C488" s="2"/>
      <c r="D488" s="2"/>
      <c r="E488" s="2"/>
      <c r="G488" s="2"/>
      <c r="I488" s="2"/>
    </row>
    <row r="489" spans="1:9">
      <c r="A489" s="2"/>
      <c r="B489" s="2" t="s">
        <v>142</v>
      </c>
      <c r="C489" s="5">
        <v>29796</v>
      </c>
      <c r="D489" s="2" t="s">
        <v>91</v>
      </c>
      <c r="E489" s="5">
        <v>128.53472366724401</v>
      </c>
      <c r="F489" s="8">
        <v>3829820.6263891999</v>
      </c>
      <c r="G489" s="2"/>
      <c r="I489" s="8">
        <v>3829820.6263891999</v>
      </c>
    </row>
    <row r="490" spans="1:9">
      <c r="A490" s="2"/>
      <c r="B490" s="2"/>
      <c r="C490" s="2"/>
      <c r="D490" s="2"/>
      <c r="E490" s="2"/>
      <c r="G490" s="2"/>
      <c r="I490" s="2"/>
    </row>
    <row r="491" spans="1:9">
      <c r="A491" s="2"/>
      <c r="B491" s="2" t="s">
        <v>126</v>
      </c>
      <c r="C491" s="2"/>
      <c r="D491" s="2"/>
      <c r="E491" s="2"/>
      <c r="G491" s="2"/>
      <c r="I491" s="2"/>
    </row>
    <row r="492" spans="1:9">
      <c r="A492" s="2"/>
      <c r="B492" s="2" t="s">
        <v>99</v>
      </c>
      <c r="C492" s="5">
        <v>1</v>
      </c>
      <c r="D492" s="2" t="s">
        <v>127</v>
      </c>
      <c r="E492" s="2"/>
      <c r="F492" s="2" t="s">
        <v>128</v>
      </c>
      <c r="G492" s="2"/>
      <c r="I492" s="11" t="s">
        <v>128</v>
      </c>
    </row>
    <row r="493" spans="1:9">
      <c r="A493" s="2"/>
      <c r="B493" s="2" t="s">
        <v>129</v>
      </c>
      <c r="C493" s="5">
        <v>5</v>
      </c>
      <c r="D493" s="2" t="s">
        <v>97</v>
      </c>
      <c r="E493" s="5">
        <v>3829820.6263891999</v>
      </c>
      <c r="F493" s="8">
        <v>191491.03131945999</v>
      </c>
      <c r="G493" s="2"/>
      <c r="I493" s="5">
        <f>PRODUCT(F493,G493)</f>
        <v>191491.03131945999</v>
      </c>
    </row>
    <row r="494" spans="1:9">
      <c r="A494" s="2"/>
      <c r="B494" s="2"/>
      <c r="C494" s="2"/>
      <c r="D494" s="2"/>
      <c r="E494" s="2"/>
      <c r="G494" s="2"/>
      <c r="I494" s="2"/>
    </row>
    <row r="495" spans="1:9">
      <c r="A495" s="2"/>
      <c r="B495" s="2" t="s">
        <v>130</v>
      </c>
      <c r="C495" s="2"/>
      <c r="D495" s="2"/>
      <c r="E495" s="2"/>
      <c r="G495" s="2"/>
      <c r="I495" s="2"/>
    </row>
    <row r="496" spans="1:9">
      <c r="A496" s="2"/>
      <c r="B496" s="2" t="s">
        <v>131</v>
      </c>
      <c r="C496" s="5">
        <v>3</v>
      </c>
      <c r="D496" s="2" t="s">
        <v>97</v>
      </c>
      <c r="E496" s="5">
        <v>4021311.6577086598</v>
      </c>
      <c r="F496" s="8">
        <v>120639.34973125999</v>
      </c>
      <c r="G496" s="2"/>
      <c r="I496" s="5">
        <f>PRODUCT(F496,G496)</f>
        <v>120639.34973125999</v>
      </c>
    </row>
    <row r="497" spans="1:16">
      <c r="A497" s="2"/>
      <c r="B497" s="2"/>
      <c r="C497" s="2"/>
      <c r="D497" s="2"/>
      <c r="E497" s="2"/>
      <c r="G497" s="2"/>
      <c r="I497" s="2"/>
    </row>
    <row r="498" spans="1:16">
      <c r="A498" s="2"/>
      <c r="B498" s="2" t="s">
        <v>132</v>
      </c>
      <c r="C498" s="2"/>
      <c r="D498" s="2"/>
      <c r="E498" s="2"/>
      <c r="G498" s="2"/>
      <c r="I498" s="2"/>
    </row>
    <row r="499" spans="1:16">
      <c r="A499" s="2"/>
      <c r="B499" s="2" t="s">
        <v>133</v>
      </c>
      <c r="C499" s="13">
        <v>5</v>
      </c>
      <c r="D499" s="2" t="s">
        <v>97</v>
      </c>
      <c r="E499" s="5">
        <v>4141951.0074399202</v>
      </c>
      <c r="F499" s="8">
        <v>207097.55037199601</v>
      </c>
      <c r="G499" s="2"/>
      <c r="I499" s="5">
        <f>PRODUCT(F499,G499)</f>
        <v>207097.55037199601</v>
      </c>
    </row>
    <row r="500" spans="1:16">
      <c r="A500" s="2"/>
      <c r="B500" s="2" t="s">
        <v>134</v>
      </c>
      <c r="C500" s="13">
        <v>1</v>
      </c>
      <c r="D500" s="2" t="s">
        <v>97</v>
      </c>
      <c r="E500" s="5">
        <v>4141951.0074399202</v>
      </c>
      <c r="F500" s="8">
        <v>41646.510074399201</v>
      </c>
      <c r="G500" s="2"/>
      <c r="I500" s="5">
        <f>PRODUCT(F500,G500)</f>
        <v>41646.510074399201</v>
      </c>
    </row>
    <row r="501" spans="1:16">
      <c r="A501" s="2"/>
      <c r="B501" s="2" t="s">
        <v>135</v>
      </c>
      <c r="C501" s="2"/>
      <c r="D501" s="2" t="s">
        <v>136</v>
      </c>
      <c r="E501" s="2"/>
      <c r="G501" s="2"/>
      <c r="I501" s="5">
        <f>PRODUCT(F501,G501)</f>
        <v>0</v>
      </c>
    </row>
    <row r="502" spans="1:16">
      <c r="A502" s="2"/>
      <c r="B502" s="2"/>
      <c r="C502" s="2"/>
      <c r="D502" s="2"/>
      <c r="E502" s="2"/>
      <c r="G502" s="2"/>
      <c r="I502" s="2"/>
    </row>
    <row r="503" spans="1:16">
      <c r="A503" s="2"/>
      <c r="B503" s="2" t="s">
        <v>137</v>
      </c>
      <c r="C503" s="5">
        <v>29796</v>
      </c>
      <c r="D503" s="2" t="s">
        <v>91</v>
      </c>
      <c r="E503" s="5">
        <v>147.35854033717001</v>
      </c>
      <c r="F503" s="8">
        <v>4390695.0678863199</v>
      </c>
      <c r="G503" s="2"/>
      <c r="I503" s="8">
        <v>4390695.0678863199</v>
      </c>
    </row>
    <row r="504" spans="1:16">
      <c r="B504" s="3" t="s">
        <v>165</v>
      </c>
      <c r="C504" s="3"/>
      <c r="D504" s="3"/>
      <c r="E504" s="3"/>
      <c r="F504" s="6">
        <f>SUM(I336:I393,I395:I407,I409:I488,I490:I502,I504:I504)</f>
        <v>5392851.2276187502</v>
      </c>
      <c r="G504" s="3"/>
      <c r="J504" s="6">
        <f>PRODUCT(F504,G504)</f>
        <v>5392851.2276187502</v>
      </c>
      <c r="K504" s="6">
        <v>2</v>
      </c>
      <c r="L504" s="3"/>
      <c r="M504" s="14">
        <v>1002156.16</v>
      </c>
      <c r="N504" s="3"/>
      <c r="O504" s="3"/>
      <c r="P504" s="14">
        <v>4390695.07</v>
      </c>
    </row>
    <row r="506" spans="1:16">
      <c r="A506" s="3"/>
      <c r="B506" s="3" t="s">
        <v>166</v>
      </c>
    </row>
    <row r="507" spans="1:16">
      <c r="A507" s="2"/>
      <c r="B507" s="2"/>
      <c r="C507" s="2"/>
      <c r="D507" s="2"/>
      <c r="E507" s="2"/>
      <c r="G507" s="2"/>
      <c r="I507" s="2"/>
    </row>
    <row r="508" spans="1:16">
      <c r="A508" s="2"/>
      <c r="B508" s="2" t="s">
        <v>167</v>
      </c>
      <c r="C508" s="2"/>
      <c r="D508" s="2"/>
      <c r="E508" s="2"/>
      <c r="G508" s="2"/>
      <c r="I508" s="2"/>
    </row>
    <row r="509" spans="1:16">
      <c r="A509" s="2"/>
      <c r="B509" s="2"/>
      <c r="C509" s="2"/>
      <c r="D509" s="2"/>
      <c r="E509" s="2"/>
      <c r="G509" s="2"/>
      <c r="I509" s="2"/>
    </row>
    <row r="510" spans="1:16">
      <c r="A510" s="2"/>
      <c r="B510" s="2" t="s">
        <v>88</v>
      </c>
      <c r="C510" s="2"/>
      <c r="D510" s="2"/>
      <c r="E510" s="2"/>
      <c r="G510" s="2"/>
      <c r="I510" s="2"/>
    </row>
    <row r="512" spans="1:16">
      <c r="A512" s="7"/>
      <c r="B512" s="7" t="s">
        <v>89</v>
      </c>
    </row>
    <row r="513" spans="1:11">
      <c r="A513" s="2"/>
      <c r="B513" s="2"/>
      <c r="C513" s="2"/>
      <c r="D513" s="2"/>
      <c r="E513" s="2"/>
      <c r="G513" s="2"/>
      <c r="H513" s="2"/>
      <c r="K513" s="2"/>
    </row>
    <row r="514" spans="1:11">
      <c r="A514" s="2"/>
      <c r="B514" s="2" t="s">
        <v>89</v>
      </c>
      <c r="C514" s="2"/>
      <c r="D514" s="2"/>
      <c r="E514" s="2"/>
      <c r="G514" s="2"/>
      <c r="H514" s="2"/>
      <c r="K514" s="2"/>
    </row>
    <row r="515" spans="1:11">
      <c r="A515" s="2"/>
      <c r="B515" s="2" t="s">
        <v>90</v>
      </c>
      <c r="C515" s="5">
        <v>2330</v>
      </c>
      <c r="D515" s="2" t="s">
        <v>91</v>
      </c>
      <c r="E515" s="5">
        <v>250</v>
      </c>
      <c r="F515" s="5">
        <f>C515*E515</f>
        <v>582500</v>
      </c>
      <c r="G515" s="2"/>
      <c r="H515" s="9">
        <f>PRODUCT(F515,G515)</f>
        <v>582500</v>
      </c>
      <c r="K515" s="2"/>
    </row>
    <row r="516" spans="1:11">
      <c r="A516" s="2"/>
      <c r="B516" s="2" t="s">
        <v>168</v>
      </c>
      <c r="C516" s="5">
        <v>5241</v>
      </c>
      <c r="D516" s="2" t="s">
        <v>91</v>
      </c>
      <c r="E516" s="5">
        <v>35</v>
      </c>
      <c r="F516" s="5">
        <f>C516*E516</f>
        <v>183435</v>
      </c>
      <c r="G516" s="2"/>
      <c r="H516" s="5">
        <f>PRODUCT(F516,G516)</f>
        <v>183435</v>
      </c>
      <c r="K516" s="2"/>
    </row>
    <row r="517" spans="1:11">
      <c r="A517" s="2"/>
      <c r="B517" s="2" t="s">
        <v>92</v>
      </c>
      <c r="C517" s="5">
        <v>3</v>
      </c>
      <c r="D517" s="2" t="s">
        <v>93</v>
      </c>
      <c r="E517" s="5">
        <v>150000</v>
      </c>
      <c r="F517" s="5">
        <f>C517*E517</f>
        <v>450000</v>
      </c>
      <c r="G517" s="2"/>
      <c r="H517" s="5">
        <f>PRODUCT(F517,G517)</f>
        <v>450000</v>
      </c>
      <c r="K517" s="2" t="s">
        <v>162</v>
      </c>
    </row>
    <row r="518" spans="1:11">
      <c r="A518" s="2"/>
      <c r="B518" s="2" t="s">
        <v>94</v>
      </c>
      <c r="C518" s="5">
        <v>48571</v>
      </c>
      <c r="D518" s="2" t="s">
        <v>91</v>
      </c>
      <c r="E518" s="5">
        <v>1</v>
      </c>
      <c r="F518" s="5">
        <f>C518*E518</f>
        <v>48571</v>
      </c>
      <c r="G518" s="2"/>
      <c r="H518" s="5">
        <f>PRODUCT(F518,G518)</f>
        <v>48571</v>
      </c>
      <c r="K518" s="2"/>
    </row>
    <row r="519" spans="1:11">
      <c r="A519" s="2"/>
      <c r="B519" s="2"/>
      <c r="C519" s="2"/>
      <c r="D519" s="2"/>
      <c r="E519" s="2"/>
      <c r="G519" s="2"/>
      <c r="H519" s="2"/>
      <c r="K519" s="2"/>
    </row>
    <row r="520" spans="1:11">
      <c r="A520" s="2"/>
      <c r="B520" s="2" t="s">
        <v>95</v>
      </c>
      <c r="C520" s="5">
        <v>2330</v>
      </c>
      <c r="D520" s="2" t="s">
        <v>91</v>
      </c>
      <c r="E520" s="5">
        <v>542.70643776823999</v>
      </c>
      <c r="F520" s="8">
        <v>1264506</v>
      </c>
      <c r="G520" s="2"/>
      <c r="H520" s="8">
        <v>1264506</v>
      </c>
      <c r="K520" s="2"/>
    </row>
    <row r="521" spans="1:11">
      <c r="A521" s="2"/>
      <c r="B521" s="2"/>
      <c r="C521" s="2"/>
      <c r="D521" s="2"/>
      <c r="E521" s="2"/>
      <c r="G521" s="2"/>
      <c r="H521" s="2"/>
      <c r="K521" s="2"/>
    </row>
    <row r="522" spans="1:11">
      <c r="A522" s="2"/>
      <c r="B522" s="2" t="s">
        <v>96</v>
      </c>
      <c r="C522" s="5">
        <v>10</v>
      </c>
      <c r="D522" s="2" t="s">
        <v>97</v>
      </c>
      <c r="E522" s="5">
        <v>1264506</v>
      </c>
      <c r="F522" s="8">
        <v>126450.6</v>
      </c>
      <c r="G522" s="2"/>
      <c r="H522" s="5">
        <f>PRODUCT(F522,G522)</f>
        <v>126450.6</v>
      </c>
      <c r="K522" s="2"/>
    </row>
    <row r="523" spans="1:11">
      <c r="A523" s="2"/>
      <c r="B523" s="2" t="s">
        <v>98</v>
      </c>
      <c r="C523" s="5">
        <v>5</v>
      </c>
      <c r="D523" s="2" t="s">
        <v>97</v>
      </c>
      <c r="E523" s="5">
        <v>1390956.6</v>
      </c>
      <c r="F523" s="8">
        <v>69547.83</v>
      </c>
      <c r="G523" s="2"/>
      <c r="H523" s="5">
        <f>PRODUCT(F523,G523)</f>
        <v>69547.83</v>
      </c>
      <c r="K523" s="2"/>
    </row>
    <row r="524" spans="1:11">
      <c r="A524" s="2"/>
      <c r="B524" s="2" t="s">
        <v>99</v>
      </c>
      <c r="C524" s="5">
        <v>3</v>
      </c>
      <c r="D524" s="2" t="s">
        <v>97</v>
      </c>
      <c r="E524" s="5">
        <v>1460504.43</v>
      </c>
      <c r="F524" s="8">
        <v>43815.132899999997</v>
      </c>
      <c r="G524" s="2"/>
      <c r="H524" s="5">
        <f>PRODUCT(F524,G524)</f>
        <v>43815.132899999997</v>
      </c>
      <c r="K524" s="2"/>
    </row>
    <row r="525" spans="1:11">
      <c r="A525" s="2"/>
      <c r="B525" s="2" t="s">
        <v>9</v>
      </c>
      <c r="C525" s="5">
        <v>2330</v>
      </c>
      <c r="D525" s="2" t="s">
        <v>91</v>
      </c>
      <c r="E525" s="5">
        <v>645.63071369098702</v>
      </c>
      <c r="F525" s="8">
        <v>1504319.5629</v>
      </c>
      <c r="G525" s="2"/>
      <c r="H525" s="8">
        <v>1504319.5629</v>
      </c>
      <c r="K525" s="2"/>
    </row>
    <row r="526" spans="1:11">
      <c r="B526" s="3" t="s">
        <v>100</v>
      </c>
      <c r="C526" s="6">
        <v>5533</v>
      </c>
      <c r="D526" s="3" t="s">
        <v>91</v>
      </c>
      <c r="E526" s="6">
        <v>271.881359642147</v>
      </c>
      <c r="F526" s="6">
        <f>SUM(H508:H519,H521:H524,H526:H526)</f>
        <v>1504319.5629000003</v>
      </c>
      <c r="G526" s="3"/>
      <c r="I526" s="6">
        <f>PRODUCT(F526,G526)</f>
        <v>1504319.5629000003</v>
      </c>
    </row>
    <row r="528" spans="1:11">
      <c r="A528" s="7"/>
      <c r="B528" s="7" t="s">
        <v>144</v>
      </c>
    </row>
    <row r="529" spans="1:8">
      <c r="A529" s="2"/>
      <c r="B529" s="2"/>
      <c r="C529" s="2"/>
      <c r="D529" s="2"/>
      <c r="E529" s="2"/>
      <c r="G529" s="2"/>
      <c r="H529" s="2"/>
    </row>
    <row r="530" spans="1:8">
      <c r="A530" s="2"/>
      <c r="B530" s="2" t="s">
        <v>145</v>
      </c>
      <c r="C530" s="2"/>
      <c r="D530" s="2"/>
      <c r="E530" s="2"/>
      <c r="G530" s="2"/>
      <c r="H530" s="2"/>
    </row>
    <row r="531" spans="1:8">
      <c r="A531" s="2"/>
      <c r="B531" s="2"/>
      <c r="C531" s="2"/>
      <c r="D531" s="2"/>
      <c r="E531" s="2"/>
      <c r="G531" s="2"/>
      <c r="H531" s="2"/>
    </row>
    <row r="532" spans="1:8">
      <c r="A532" s="2"/>
      <c r="B532" s="2" t="s">
        <v>169</v>
      </c>
      <c r="C532" s="2"/>
      <c r="D532" s="2" t="s">
        <v>112</v>
      </c>
      <c r="E532" s="2"/>
      <c r="G532" s="2"/>
      <c r="H532" s="2"/>
    </row>
    <row r="533" spans="1:8">
      <c r="A533" s="2"/>
      <c r="B533" s="2"/>
      <c r="C533" s="2"/>
      <c r="D533" s="2"/>
      <c r="E533" s="2"/>
      <c r="G533" s="2"/>
      <c r="H533" s="2"/>
    </row>
    <row r="534" spans="1:8">
      <c r="A534" s="2"/>
      <c r="B534" s="2" t="s">
        <v>170</v>
      </c>
      <c r="C534" s="5">
        <v>7961</v>
      </c>
      <c r="D534" s="2" t="s">
        <v>91</v>
      </c>
      <c r="E534" s="5">
        <v>500</v>
      </c>
      <c r="F534" s="5">
        <f>C534*E534</f>
        <v>3980500</v>
      </c>
      <c r="G534" s="2"/>
      <c r="H534" s="5">
        <f>PRODUCT(F534,G534)</f>
        <v>3980500</v>
      </c>
    </row>
    <row r="535" spans="1:8">
      <c r="A535" s="2"/>
      <c r="B535" s="2" t="s">
        <v>171</v>
      </c>
      <c r="C535" s="5">
        <v>12801</v>
      </c>
      <c r="D535" s="2" t="s">
        <v>91</v>
      </c>
      <c r="E535" s="5">
        <v>150</v>
      </c>
      <c r="F535" s="5">
        <f>C535*E535</f>
        <v>1920150</v>
      </c>
      <c r="G535" s="2"/>
      <c r="H535" s="5">
        <f>PRODUCT(F535,G535)</f>
        <v>1920150</v>
      </c>
    </row>
    <row r="536" spans="1:8">
      <c r="A536" s="2"/>
      <c r="B536" s="2" t="s">
        <v>172</v>
      </c>
      <c r="C536" s="5">
        <v>6401</v>
      </c>
      <c r="D536" s="2" t="s">
        <v>91</v>
      </c>
      <c r="E536" s="5">
        <v>250</v>
      </c>
      <c r="F536" s="5">
        <f>C536*E536</f>
        <v>1600250</v>
      </c>
      <c r="G536" s="2"/>
      <c r="H536" s="5">
        <f>PRODUCT(F536,G536)</f>
        <v>1600250</v>
      </c>
    </row>
    <row r="537" spans="1:8">
      <c r="A537" s="2"/>
      <c r="B537" s="2"/>
      <c r="C537" s="2"/>
      <c r="D537" s="2"/>
      <c r="E537" s="2"/>
      <c r="G537" s="2"/>
      <c r="H537" s="2"/>
    </row>
    <row r="538" spans="1:8">
      <c r="A538" s="2"/>
      <c r="B538" s="2" t="s">
        <v>149</v>
      </c>
      <c r="C538" s="5">
        <v>27163</v>
      </c>
      <c r="D538" s="2" t="s">
        <v>91</v>
      </c>
      <c r="E538" s="5">
        <v>20</v>
      </c>
      <c r="F538" s="5">
        <f>C538*E538</f>
        <v>543260</v>
      </c>
      <c r="G538" s="2"/>
      <c r="H538" s="5">
        <f>PRODUCT(F538,G538)</f>
        <v>543260</v>
      </c>
    </row>
    <row r="539" spans="1:8">
      <c r="A539" s="2"/>
      <c r="B539" s="2" t="s">
        <v>150</v>
      </c>
      <c r="C539" s="5">
        <v>1</v>
      </c>
      <c r="D539" s="2" t="s">
        <v>127</v>
      </c>
      <c r="E539" s="5">
        <v>350000</v>
      </c>
      <c r="F539" s="5">
        <f>C539*E539</f>
        <v>350000</v>
      </c>
      <c r="G539" s="2"/>
      <c r="H539" s="5">
        <f>PRODUCT(F539,G539)</f>
        <v>350000</v>
      </c>
    </row>
    <row r="540" spans="1:8">
      <c r="A540" s="2"/>
      <c r="B540" s="2" t="s">
        <v>151</v>
      </c>
      <c r="C540" s="5">
        <v>1</v>
      </c>
      <c r="D540" s="2" t="s">
        <v>127</v>
      </c>
      <c r="E540" s="5">
        <v>100000</v>
      </c>
      <c r="F540" s="5">
        <f>C540*E540</f>
        <v>100000</v>
      </c>
      <c r="G540" s="2"/>
      <c r="H540" s="5">
        <f>PRODUCT(F540,G540)</f>
        <v>100000</v>
      </c>
    </row>
    <row r="541" spans="1:8">
      <c r="A541" s="2"/>
      <c r="B541" s="2" t="s">
        <v>152</v>
      </c>
      <c r="C541" s="5">
        <v>1</v>
      </c>
      <c r="D541" s="2" t="s">
        <v>127</v>
      </c>
      <c r="E541" s="5">
        <v>250000</v>
      </c>
      <c r="F541" s="5">
        <f>C541*E541</f>
        <v>250000</v>
      </c>
      <c r="G541" s="2"/>
      <c r="H541" s="5">
        <f>PRODUCT(F541,G541)</f>
        <v>250000</v>
      </c>
    </row>
    <row r="542" spans="1:8">
      <c r="A542" s="2"/>
      <c r="B542" s="2" t="s">
        <v>153</v>
      </c>
      <c r="C542" s="5">
        <v>1</v>
      </c>
      <c r="D542" s="2" t="s">
        <v>127</v>
      </c>
      <c r="E542" s="5">
        <v>150000</v>
      </c>
      <c r="F542" s="5">
        <f>C542*E542</f>
        <v>150000</v>
      </c>
      <c r="G542" s="2"/>
      <c r="H542" s="5">
        <f>PRODUCT(F542,G542)</f>
        <v>150000</v>
      </c>
    </row>
    <row r="543" spans="1:8">
      <c r="A543" s="2"/>
      <c r="B543" s="2" t="s">
        <v>154</v>
      </c>
      <c r="C543" s="5">
        <v>1</v>
      </c>
      <c r="D543" s="2" t="s">
        <v>127</v>
      </c>
      <c r="E543" s="5">
        <v>150000</v>
      </c>
      <c r="F543" s="5">
        <f>C543*E543</f>
        <v>150000</v>
      </c>
      <c r="G543" s="2"/>
      <c r="H543" s="5">
        <f>PRODUCT(F543,G543)</f>
        <v>150000</v>
      </c>
    </row>
    <row r="544" spans="1:8">
      <c r="A544" s="2"/>
      <c r="B544" s="2" t="s">
        <v>173</v>
      </c>
      <c r="C544" s="5">
        <v>1</v>
      </c>
      <c r="D544" s="2" t="s">
        <v>127</v>
      </c>
      <c r="E544" s="5">
        <v>750000</v>
      </c>
      <c r="F544" s="5">
        <f>C544*E544</f>
        <v>750000</v>
      </c>
      <c r="G544" s="2"/>
      <c r="H544" s="5">
        <f>PRODUCT(F544,G544)</f>
        <v>750000</v>
      </c>
    </row>
    <row r="545" spans="1:13">
      <c r="A545" s="2"/>
      <c r="B545" s="2"/>
      <c r="C545" s="2"/>
      <c r="D545" s="2"/>
      <c r="E545" s="2"/>
      <c r="G545" s="2"/>
      <c r="H545" s="2"/>
    </row>
    <row r="546" spans="1:13">
      <c r="A546" s="2"/>
      <c r="B546" s="2" t="s">
        <v>95</v>
      </c>
      <c r="C546" s="5">
        <v>33665</v>
      </c>
      <c r="D546" s="2" t="s">
        <v>91</v>
      </c>
      <c r="E546" s="5">
        <v>290.93004604188297</v>
      </c>
      <c r="F546" s="8">
        <v>9794160</v>
      </c>
      <c r="G546" s="2"/>
      <c r="H546" s="8">
        <v>9794160</v>
      </c>
    </row>
    <row r="547" spans="1:13">
      <c r="A547" s="2"/>
      <c r="B547" s="2"/>
      <c r="C547" s="2"/>
      <c r="D547" s="2"/>
      <c r="E547" s="2"/>
      <c r="G547" s="2"/>
      <c r="H547" s="2"/>
    </row>
    <row r="548" spans="1:13">
      <c r="A548" s="2"/>
      <c r="B548" s="2" t="s">
        <v>96</v>
      </c>
      <c r="C548" s="5">
        <v>10</v>
      </c>
      <c r="D548" s="2" t="s">
        <v>97</v>
      </c>
      <c r="E548" s="5">
        <v>11094160</v>
      </c>
      <c r="F548" s="8">
        <v>1109416</v>
      </c>
      <c r="G548" s="2"/>
      <c r="H548" s="5">
        <f>PRODUCT(F548,G548)</f>
        <v>1109416</v>
      </c>
    </row>
    <row r="549" spans="1:13">
      <c r="A549" s="2"/>
      <c r="B549" s="2" t="s">
        <v>98</v>
      </c>
      <c r="C549" s="5">
        <v>5</v>
      </c>
      <c r="D549" s="2" t="s">
        <v>97</v>
      </c>
      <c r="E549" s="5">
        <v>12203576</v>
      </c>
      <c r="F549" s="8">
        <v>610178.80000000005</v>
      </c>
      <c r="G549" s="2"/>
      <c r="H549" s="5">
        <f>PRODUCT(F549,G549)</f>
        <v>610178.80000000005</v>
      </c>
    </row>
    <row r="550" spans="1:13">
      <c r="A550" s="2"/>
      <c r="B550" s="2" t="s">
        <v>99</v>
      </c>
      <c r="C550" s="5">
        <v>3</v>
      </c>
      <c r="D550" s="2" t="s">
        <v>97</v>
      </c>
      <c r="E550" s="5">
        <v>12813754.800000001</v>
      </c>
      <c r="F550" s="8">
        <v>384412.64399999997</v>
      </c>
      <c r="G550" s="2"/>
      <c r="H550" s="5">
        <f>PRODUCT(F550,G550)</f>
        <v>384412.64399999997</v>
      </c>
    </row>
    <row r="551" spans="1:13">
      <c r="A551" s="2"/>
      <c r="B551" s="2" t="s">
        <v>9</v>
      </c>
      <c r="C551" s="5">
        <v>33665</v>
      </c>
      <c r="D551" s="2" t="s">
        <v>91</v>
      </c>
      <c r="E551" s="5">
        <v>353.42841063419002</v>
      </c>
      <c r="F551" s="8">
        <v>11898167.444</v>
      </c>
      <c r="G551" s="2"/>
      <c r="H551" s="8">
        <v>11898167.444</v>
      </c>
    </row>
    <row r="552" spans="1:13">
      <c r="B552" s="3" t="s">
        <v>156</v>
      </c>
      <c r="C552" s="6">
        <v>27163</v>
      </c>
      <c r="D552" s="3" t="s">
        <v>91</v>
      </c>
      <c r="E552" s="6">
        <v>438.02847417442803</v>
      </c>
      <c r="F552" s="6">
        <f>SUM(H529:H545,H547:H550,H552:H552)</f>
        <v>11898167.444</v>
      </c>
      <c r="G552" s="3"/>
      <c r="I552" s="6">
        <f>PRODUCT(F552,G552)</f>
        <v>11898167.444</v>
      </c>
    </row>
    <row r="554" spans="1:13">
      <c r="A554" s="7"/>
      <c r="B554" s="7" t="s">
        <v>101</v>
      </c>
    </row>
    <row r="555" spans="1:13">
      <c r="A555" s="2"/>
      <c r="B555" s="2"/>
      <c r="C555" s="2"/>
      <c r="D555" s="2"/>
      <c r="E555" s="2"/>
      <c r="G555" s="2"/>
      <c r="H555" s="2"/>
      <c r="K555" s="2"/>
      <c r="L555" s="2"/>
      <c r="M555" s="2"/>
    </row>
    <row r="556" spans="1:13">
      <c r="A556" s="2"/>
      <c r="B556" s="2" t="s">
        <v>101</v>
      </c>
      <c r="C556" s="2"/>
      <c r="D556" s="2"/>
      <c r="E556" s="2"/>
      <c r="G556" s="2"/>
      <c r="H556" s="2"/>
      <c r="K556" s="2"/>
      <c r="L556" s="2"/>
      <c r="M556" s="2"/>
    </row>
    <row r="557" spans="1:13">
      <c r="A557" s="2"/>
      <c r="B557" s="2" t="s">
        <v>102</v>
      </c>
      <c r="C557" s="5">
        <v>5241</v>
      </c>
      <c r="D557" s="2" t="s">
        <v>91</v>
      </c>
      <c r="E557" s="5">
        <v>100</v>
      </c>
      <c r="F557" s="5">
        <f>C557*E557</f>
        <v>524100</v>
      </c>
      <c r="G557" s="2"/>
      <c r="H557" s="5">
        <f>PRODUCT(F557,G557)</f>
        <v>524100</v>
      </c>
      <c r="K557" s="2"/>
      <c r="L557" s="5">
        <v>150</v>
      </c>
      <c r="M557" s="8">
        <v>186.45</v>
      </c>
    </row>
    <row r="558" spans="1:13">
      <c r="A558" s="2"/>
      <c r="B558" s="2" t="s">
        <v>103</v>
      </c>
      <c r="C558" s="5">
        <v>1358</v>
      </c>
      <c r="D558" s="2" t="s">
        <v>104</v>
      </c>
      <c r="E558" s="5">
        <v>120</v>
      </c>
      <c r="F558" s="5">
        <f>C558*E558</f>
        <v>162960</v>
      </c>
      <c r="G558" s="2"/>
      <c r="H558" s="5">
        <f>PRODUCT(F558,G558)</f>
        <v>162960</v>
      </c>
      <c r="K558" s="2"/>
      <c r="L558" s="5">
        <v>200</v>
      </c>
      <c r="M558" s="8">
        <v>248.6</v>
      </c>
    </row>
    <row r="559" spans="1:13">
      <c r="A559" s="2"/>
      <c r="B559" s="2" t="s">
        <v>157</v>
      </c>
      <c r="C559" s="5">
        <v>33.950000000000003</v>
      </c>
      <c r="D559" s="2" t="s">
        <v>93</v>
      </c>
      <c r="E559" s="5">
        <v>6000</v>
      </c>
      <c r="F559" s="5">
        <f>C559*E559</f>
        <v>203700.00000000003</v>
      </c>
      <c r="G559" s="2"/>
      <c r="H559" s="5">
        <f>PRODUCT(F559,G559)</f>
        <v>203700.00000000003</v>
      </c>
      <c r="K559" s="2" t="s">
        <v>162</v>
      </c>
      <c r="L559" s="5">
        <v>10000</v>
      </c>
      <c r="M559" s="8">
        <v>12430</v>
      </c>
    </row>
    <row r="560" spans="1:13">
      <c r="A560" s="2"/>
      <c r="B560" s="2" t="s">
        <v>106</v>
      </c>
      <c r="C560" s="5">
        <v>5241</v>
      </c>
      <c r="D560" s="2" t="s">
        <v>91</v>
      </c>
      <c r="E560" s="5">
        <v>12</v>
      </c>
      <c r="F560" s="5">
        <f>C560*E560</f>
        <v>62892</v>
      </c>
      <c r="G560" s="2"/>
      <c r="H560" s="5">
        <f>PRODUCT(F560,G560)</f>
        <v>62892</v>
      </c>
      <c r="K560" s="2"/>
      <c r="L560" s="5">
        <v>10</v>
      </c>
      <c r="M560" s="8">
        <v>12.43</v>
      </c>
    </row>
    <row r="561" spans="1:13">
      <c r="A561" s="2"/>
      <c r="B561" s="2" t="s">
        <v>107</v>
      </c>
      <c r="C561" s="5">
        <v>5241</v>
      </c>
      <c r="D561" s="2" t="s">
        <v>91</v>
      </c>
      <c r="E561" s="5">
        <v>20</v>
      </c>
      <c r="F561" s="5">
        <f>C561*E561</f>
        <v>104820</v>
      </c>
      <c r="G561" s="2"/>
      <c r="H561" s="5">
        <f>PRODUCT(F561,G561)</f>
        <v>104820</v>
      </c>
      <c r="K561" s="2"/>
      <c r="L561" s="2"/>
      <c r="M561" s="2"/>
    </row>
    <row r="562" spans="1:13">
      <c r="A562" s="2"/>
      <c r="B562" s="2"/>
      <c r="C562" s="2"/>
      <c r="D562" s="2"/>
      <c r="E562" s="2"/>
      <c r="G562" s="2"/>
      <c r="H562" s="2"/>
      <c r="K562" s="2"/>
      <c r="L562" s="2"/>
      <c r="M562" s="2"/>
    </row>
    <row r="563" spans="1:13">
      <c r="A563" s="2"/>
      <c r="B563" s="2" t="s">
        <v>95</v>
      </c>
      <c r="C563" s="5">
        <v>5241</v>
      </c>
      <c r="D563" s="2" t="s">
        <v>91</v>
      </c>
      <c r="E563" s="5">
        <v>201.959931310819</v>
      </c>
      <c r="F563" s="8">
        <v>1058472</v>
      </c>
      <c r="G563" s="2"/>
      <c r="H563" s="8">
        <v>1058472</v>
      </c>
      <c r="K563" s="2"/>
      <c r="L563" s="2"/>
      <c r="M563" s="2"/>
    </row>
    <row r="564" spans="1:13">
      <c r="A564" s="2"/>
      <c r="B564" s="2"/>
      <c r="C564" s="2"/>
      <c r="D564" s="2"/>
      <c r="E564" s="2"/>
      <c r="G564" s="2"/>
      <c r="H564" s="2"/>
      <c r="K564" s="2"/>
      <c r="L564" s="2"/>
      <c r="M564" s="2"/>
    </row>
    <row r="565" spans="1:13">
      <c r="A565" s="2"/>
      <c r="B565" s="2" t="s">
        <v>96</v>
      </c>
      <c r="C565" s="5">
        <v>10</v>
      </c>
      <c r="D565" s="2" t="s">
        <v>97</v>
      </c>
      <c r="E565" s="5">
        <v>1163292</v>
      </c>
      <c r="F565" s="8">
        <v>116329.2</v>
      </c>
      <c r="G565" s="2"/>
      <c r="H565" s="5">
        <f>PRODUCT(F565,G565)</f>
        <v>116329.2</v>
      </c>
      <c r="K565" s="2"/>
      <c r="L565" s="2"/>
      <c r="M565" s="2"/>
    </row>
    <row r="566" spans="1:13">
      <c r="A566" s="2"/>
      <c r="B566" s="2" t="s">
        <v>98</v>
      </c>
      <c r="C566" s="5">
        <v>5</v>
      </c>
      <c r="D566" s="2" t="s">
        <v>97</v>
      </c>
      <c r="E566" s="5">
        <v>1279621.2</v>
      </c>
      <c r="F566" s="8">
        <v>63981.06</v>
      </c>
      <c r="G566" s="2"/>
      <c r="H566" s="5">
        <f>PRODUCT(F566,G566)</f>
        <v>63981.06</v>
      </c>
      <c r="K566" s="2"/>
      <c r="L566" s="2"/>
      <c r="M566" s="2"/>
    </row>
    <row r="567" spans="1:13">
      <c r="A567" s="2"/>
      <c r="B567" s="2" t="s">
        <v>99</v>
      </c>
      <c r="C567" s="5">
        <v>3</v>
      </c>
      <c r="D567" s="2" t="s">
        <v>97</v>
      </c>
      <c r="E567" s="5">
        <v>1343602.26</v>
      </c>
      <c r="F567" s="8">
        <v>40308.067799999997</v>
      </c>
      <c r="G567" s="2"/>
      <c r="H567" s="5">
        <f>PRODUCT(F567,G567)</f>
        <v>40308.067799999997</v>
      </c>
      <c r="K567" s="2"/>
      <c r="L567" s="2"/>
      <c r="M567" s="2"/>
    </row>
    <row r="568" spans="1:13">
      <c r="A568" s="2"/>
      <c r="B568" s="2" t="s">
        <v>9</v>
      </c>
      <c r="C568" s="5">
        <v>5241</v>
      </c>
      <c r="D568" s="2" t="s">
        <v>91</v>
      </c>
      <c r="E568" s="5">
        <v>244.054632283915</v>
      </c>
      <c r="F568" s="8">
        <v>1279090.3278000001</v>
      </c>
      <c r="G568" s="2"/>
      <c r="H568" s="8">
        <v>1279090.3278000001</v>
      </c>
      <c r="K568" s="2"/>
      <c r="L568" s="2"/>
      <c r="M568" s="2"/>
    </row>
    <row r="569" spans="1:13">
      <c r="B569" s="3" t="s">
        <v>108</v>
      </c>
      <c r="C569" s="6">
        <v>4171</v>
      </c>
      <c r="D569" s="3" t="s">
        <v>91</v>
      </c>
      <c r="E569" s="6">
        <v>306.66274941261099</v>
      </c>
      <c r="F569" s="6">
        <f>SUM(H555:H562,H564:H567,H569:H569)</f>
        <v>1279090.3278000001</v>
      </c>
      <c r="G569" s="3"/>
      <c r="I569" s="6">
        <f>PRODUCT(F569,G569)</f>
        <v>1279090.3278000001</v>
      </c>
    </row>
    <row r="571" spans="1:13">
      <c r="A571" s="7"/>
      <c r="B571" s="7" t="s">
        <v>109</v>
      </c>
    </row>
    <row r="572" spans="1:13">
      <c r="A572" s="2"/>
      <c r="B572" s="2"/>
      <c r="C572" s="2"/>
      <c r="D572" s="2"/>
      <c r="E572" s="2"/>
      <c r="G572" s="2"/>
      <c r="H572" s="2"/>
    </row>
    <row r="573" spans="1:13">
      <c r="A573" s="2"/>
      <c r="B573" s="2" t="s">
        <v>110</v>
      </c>
      <c r="C573" s="2"/>
      <c r="D573" s="2"/>
      <c r="E573" s="2"/>
      <c r="G573" s="2"/>
      <c r="H573" s="2"/>
    </row>
    <row r="574" spans="1:13">
      <c r="A574" s="2"/>
      <c r="B574" s="2"/>
      <c r="C574" s="2"/>
      <c r="D574" s="2"/>
      <c r="E574" s="2"/>
      <c r="G574" s="2"/>
      <c r="H574" s="2"/>
    </row>
    <row r="575" spans="1:13">
      <c r="A575" s="2"/>
      <c r="B575" s="2" t="s">
        <v>111</v>
      </c>
      <c r="C575" s="2"/>
      <c r="D575" s="2" t="s">
        <v>112</v>
      </c>
      <c r="E575" s="2"/>
      <c r="G575" s="2"/>
      <c r="H575" s="2"/>
    </row>
    <row r="576" spans="1:13">
      <c r="A576" s="2"/>
      <c r="B576" s="2"/>
      <c r="C576" s="2"/>
      <c r="D576" s="2"/>
      <c r="E576" s="2"/>
      <c r="G576" s="2"/>
      <c r="H576" s="2"/>
    </row>
    <row r="577" spans="1:8">
      <c r="A577" s="2"/>
      <c r="B577" s="2" t="s">
        <v>158</v>
      </c>
      <c r="C577" s="2"/>
      <c r="D577" s="2"/>
      <c r="E577" s="2"/>
      <c r="F577" s="2" t="s">
        <v>115</v>
      </c>
      <c r="G577" s="2"/>
      <c r="H577" s="11" t="s">
        <v>115</v>
      </c>
    </row>
    <row r="578" spans="1:8">
      <c r="A578" s="2"/>
      <c r="B578" s="2" t="s">
        <v>113</v>
      </c>
      <c r="C578" s="2"/>
      <c r="D578" s="2"/>
      <c r="E578" s="2"/>
      <c r="F578" s="2" t="s">
        <v>115</v>
      </c>
      <c r="G578" s="2"/>
      <c r="H578" s="11" t="s">
        <v>115</v>
      </c>
    </row>
    <row r="579" spans="1:8">
      <c r="A579" s="2"/>
      <c r="B579" s="2" t="s">
        <v>116</v>
      </c>
      <c r="C579" s="5">
        <v>5241</v>
      </c>
      <c r="D579" s="2" t="s">
        <v>91</v>
      </c>
      <c r="E579" s="9">
        <v>25.827999999999999</v>
      </c>
      <c r="F579" s="5">
        <f>C579*E579</f>
        <v>135364.54800000001</v>
      </c>
      <c r="G579" s="2"/>
      <c r="H579" s="5">
        <f>PRODUCT(F579,G579)</f>
        <v>135364.54800000001</v>
      </c>
    </row>
    <row r="580" spans="1:8">
      <c r="A580" s="2"/>
      <c r="B580" s="2" t="s">
        <v>114</v>
      </c>
      <c r="C580" s="5">
        <v>48571</v>
      </c>
      <c r="D580" s="2" t="s">
        <v>91</v>
      </c>
      <c r="E580" s="9">
        <v>3.4649999999999999</v>
      </c>
      <c r="F580" s="5">
        <f>C580*E580</f>
        <v>168298.51499999998</v>
      </c>
      <c r="G580" s="2"/>
      <c r="H580" s="5">
        <f>PRODUCT(F580,G580)</f>
        <v>168298.51499999998</v>
      </c>
    </row>
    <row r="581" spans="1:8">
      <c r="A581" s="2"/>
      <c r="B581" s="2" t="s">
        <v>117</v>
      </c>
      <c r="C581" s="5">
        <v>48571</v>
      </c>
      <c r="D581" s="2" t="s">
        <v>91</v>
      </c>
      <c r="E581" s="9">
        <v>4.2240000000000002</v>
      </c>
      <c r="F581" s="5">
        <f>C581*E581</f>
        <v>205163.90400000001</v>
      </c>
      <c r="G581" s="2"/>
      <c r="H581" s="5">
        <f>PRODUCT(F581,G581)</f>
        <v>205163.90400000001</v>
      </c>
    </row>
    <row r="582" spans="1:8">
      <c r="A582" s="2"/>
      <c r="B582" s="2" t="s">
        <v>118</v>
      </c>
      <c r="C582" s="2"/>
      <c r="D582" s="2"/>
      <c r="E582" s="2"/>
      <c r="F582" s="2" t="s">
        <v>115</v>
      </c>
      <c r="G582" s="2"/>
      <c r="H582" s="11" t="s">
        <v>115</v>
      </c>
    </row>
    <row r="583" spans="1:8">
      <c r="A583" s="2"/>
      <c r="B583" s="2" t="s">
        <v>119</v>
      </c>
      <c r="C583" s="2"/>
      <c r="D583" s="2"/>
      <c r="E583" s="2"/>
      <c r="F583" s="2" t="s">
        <v>115</v>
      </c>
      <c r="G583" s="2"/>
      <c r="H583" s="11" t="s">
        <v>115</v>
      </c>
    </row>
    <row r="584" spans="1:8">
      <c r="A584" s="2"/>
      <c r="B584" s="2" t="s">
        <v>120</v>
      </c>
      <c r="C584" s="5">
        <v>48571</v>
      </c>
      <c r="D584" s="2" t="s">
        <v>91</v>
      </c>
      <c r="E584" s="9">
        <v>1.6830000000000001</v>
      </c>
      <c r="F584" s="5">
        <f>C584*E584</f>
        <v>81744.993000000002</v>
      </c>
      <c r="G584" s="2"/>
      <c r="H584" s="5">
        <f>PRODUCT(F584,G584)</f>
        <v>81744.993000000002</v>
      </c>
    </row>
    <row r="585" spans="1:8">
      <c r="A585" s="2"/>
      <c r="B585" s="2" t="s">
        <v>121</v>
      </c>
      <c r="C585" s="5">
        <v>48571</v>
      </c>
      <c r="D585" s="2" t="s">
        <v>91</v>
      </c>
      <c r="E585" s="9">
        <v>23.6</v>
      </c>
      <c r="F585" s="5">
        <f>C585*E585</f>
        <v>1146275.6000000001</v>
      </c>
      <c r="G585" s="2"/>
      <c r="H585" s="5">
        <f>PRODUCT(F585,G585)</f>
        <v>1146275.6000000001</v>
      </c>
    </row>
    <row r="586" spans="1:8">
      <c r="A586" s="2"/>
      <c r="B586" s="2" t="s">
        <v>122</v>
      </c>
      <c r="C586" s="5">
        <v>48571</v>
      </c>
      <c r="D586" s="2" t="s">
        <v>91</v>
      </c>
      <c r="E586" s="9">
        <v>116.7</v>
      </c>
      <c r="F586" s="5">
        <f>C586*E586</f>
        <v>5668235.7000000002</v>
      </c>
      <c r="G586" s="2"/>
      <c r="H586" s="5">
        <f>PRODUCT(F586,G586)</f>
        <v>5668235.7000000002</v>
      </c>
    </row>
    <row r="587" spans="1:8">
      <c r="A587" s="2"/>
      <c r="B587" s="2" t="s">
        <v>174</v>
      </c>
      <c r="C587" s="5">
        <v>-1</v>
      </c>
      <c r="D587" s="2"/>
      <c r="E587" s="5">
        <v>300000</v>
      </c>
      <c r="F587" s="5">
        <f>C587*E587</f>
        <v>-300000</v>
      </c>
      <c r="G587" s="2"/>
      <c r="H587" s="5">
        <f>PRODUCT(F587,G587)</f>
        <v>-300000</v>
      </c>
    </row>
    <row r="588" spans="1:8">
      <c r="A588" s="2"/>
      <c r="B588" s="2"/>
      <c r="C588" s="2"/>
      <c r="D588" s="2"/>
      <c r="E588" s="2"/>
      <c r="G588" s="2"/>
      <c r="H588" s="2"/>
    </row>
    <row r="589" spans="1:8">
      <c r="A589" s="2"/>
      <c r="B589" s="2" t="s">
        <v>95</v>
      </c>
      <c r="C589" s="5">
        <v>5241</v>
      </c>
      <c r="D589" s="2" t="s">
        <v>91</v>
      </c>
      <c r="E589" s="5">
        <v>1355.6732035871</v>
      </c>
      <c r="F589" s="8">
        <v>7105083.2599999998</v>
      </c>
      <c r="G589" s="2"/>
      <c r="H589" s="8">
        <v>7105083.2599999998</v>
      </c>
    </row>
    <row r="590" spans="1:8">
      <c r="A590" s="2"/>
      <c r="B590" s="2"/>
      <c r="C590" s="2"/>
      <c r="D590" s="2"/>
      <c r="E590" s="2"/>
      <c r="G590" s="2"/>
      <c r="H590" s="2"/>
    </row>
    <row r="591" spans="1:8">
      <c r="A591" s="2"/>
      <c r="B591" s="2" t="s">
        <v>96</v>
      </c>
      <c r="C591" s="5">
        <v>10</v>
      </c>
      <c r="D591" s="2" t="s">
        <v>97</v>
      </c>
      <c r="E591" s="5">
        <v>14210166.52</v>
      </c>
      <c r="F591" s="8">
        <v>1421016.652</v>
      </c>
      <c r="G591" s="2"/>
      <c r="H591" s="5">
        <f>PRODUCT(F591,G591)</f>
        <v>1421016.652</v>
      </c>
    </row>
    <row r="592" spans="1:8">
      <c r="A592" s="2"/>
      <c r="B592" s="2" t="s">
        <v>98</v>
      </c>
      <c r="C592" s="5">
        <v>5</v>
      </c>
      <c r="D592" s="2" t="s">
        <v>97</v>
      </c>
      <c r="E592" s="5">
        <v>15631183.172</v>
      </c>
      <c r="F592" s="8">
        <v>781559.15859999997</v>
      </c>
      <c r="G592" s="2"/>
      <c r="H592" s="5">
        <f>PRODUCT(F592,G592)</f>
        <v>781559.15859999997</v>
      </c>
    </row>
    <row r="593" spans="1:9">
      <c r="A593" s="2"/>
      <c r="B593" s="2" t="s">
        <v>99</v>
      </c>
      <c r="C593" s="5">
        <v>3</v>
      </c>
      <c r="D593" s="2" t="s">
        <v>97</v>
      </c>
      <c r="E593" s="5">
        <v>16412742.330600001</v>
      </c>
      <c r="F593" s="8">
        <v>492382.26991799998</v>
      </c>
      <c r="G593" s="2"/>
      <c r="H593" s="5">
        <f>PRODUCT(F593,G593)</f>
        <v>492382.26991799998</v>
      </c>
    </row>
    <row r="594" spans="1:9">
      <c r="A594" s="2"/>
      <c r="B594" s="2" t="s">
        <v>9</v>
      </c>
      <c r="C594" s="5">
        <v>5241</v>
      </c>
      <c r="D594" s="2" t="s">
        <v>91</v>
      </c>
      <c r="E594" s="5">
        <v>1869.88004970769</v>
      </c>
      <c r="F594" s="8">
        <v>9800041.3405179996</v>
      </c>
      <c r="G594" s="2"/>
      <c r="H594" s="8">
        <v>9800041.3405179996</v>
      </c>
    </row>
    <row r="595" spans="1:9">
      <c r="B595" s="3" t="s">
        <v>124</v>
      </c>
      <c r="C595" s="6">
        <v>48570</v>
      </c>
      <c r="D595" s="3" t="s">
        <v>91</v>
      </c>
      <c r="E595" s="6">
        <v>201.771491466296</v>
      </c>
      <c r="F595" s="6">
        <f>SUM(H572:H588,H590:H593,H595:H595)</f>
        <v>9800041.3405180015</v>
      </c>
      <c r="G595" s="3"/>
      <c r="I595" s="6">
        <f>PRODUCT(F595,G595)</f>
        <v>9800041.3405180015</v>
      </c>
    </row>
    <row r="597" spans="1:9">
      <c r="A597" s="2"/>
      <c r="B597" s="2"/>
      <c r="C597" s="2"/>
      <c r="D597" s="2"/>
      <c r="E597" s="2"/>
      <c r="G597" s="2"/>
      <c r="I597" s="2"/>
    </row>
    <row r="598" spans="1:9">
      <c r="A598" s="2"/>
      <c r="B598" s="2" t="s">
        <v>142</v>
      </c>
      <c r="C598" s="5">
        <v>109180</v>
      </c>
      <c r="D598" s="2" t="s">
        <v>91</v>
      </c>
      <c r="E598" s="5">
        <v>224.231715288679</v>
      </c>
      <c r="F598" s="8">
        <v>24481618.675218001</v>
      </c>
      <c r="G598" s="2"/>
      <c r="I598" s="8">
        <v>24481618.675218001</v>
      </c>
    </row>
    <row r="599" spans="1:9">
      <c r="A599" s="2"/>
      <c r="B599" s="2"/>
      <c r="C599" s="2"/>
      <c r="D599" s="2"/>
      <c r="E599" s="2"/>
      <c r="G599" s="2"/>
      <c r="I599" s="2"/>
    </row>
    <row r="600" spans="1:9">
      <c r="A600" s="2"/>
      <c r="B600" s="2" t="s">
        <v>126</v>
      </c>
      <c r="C600" s="2"/>
      <c r="D600" s="2"/>
      <c r="E600" s="2"/>
      <c r="G600" s="2"/>
      <c r="I600" s="2"/>
    </row>
    <row r="601" spans="1:9">
      <c r="A601" s="2"/>
      <c r="B601" s="2" t="s">
        <v>99</v>
      </c>
      <c r="C601" s="5">
        <v>1</v>
      </c>
      <c r="D601" s="2" t="s">
        <v>127</v>
      </c>
      <c r="E601" s="2"/>
      <c r="F601" s="2" t="s">
        <v>128</v>
      </c>
      <c r="G601" s="2"/>
      <c r="I601" s="11" t="s">
        <v>128</v>
      </c>
    </row>
    <row r="602" spans="1:9">
      <c r="A602" s="2"/>
      <c r="B602" s="2" t="s">
        <v>129</v>
      </c>
      <c r="C602" s="5">
        <v>5</v>
      </c>
      <c r="D602" s="2" t="s">
        <v>97</v>
      </c>
      <c r="E602" s="5">
        <v>24481618.675218001</v>
      </c>
      <c r="F602" s="8">
        <v>1224080.9337609001</v>
      </c>
      <c r="G602" s="2"/>
      <c r="I602" s="5">
        <f>PRODUCT(F602,G602)</f>
        <v>1224080.9337609001</v>
      </c>
    </row>
    <row r="603" spans="1:9">
      <c r="A603" s="2"/>
      <c r="B603" s="2"/>
      <c r="C603" s="2"/>
      <c r="D603" s="2"/>
      <c r="E603" s="2"/>
      <c r="G603" s="2"/>
      <c r="I603" s="2"/>
    </row>
    <row r="604" spans="1:9">
      <c r="A604" s="2"/>
      <c r="B604" s="2" t="s">
        <v>130</v>
      </c>
      <c r="C604" s="2"/>
      <c r="D604" s="2"/>
      <c r="E604" s="2"/>
      <c r="G604" s="2"/>
      <c r="I604" s="2"/>
    </row>
    <row r="605" spans="1:9">
      <c r="A605" s="2"/>
      <c r="B605" s="2" t="s">
        <v>131</v>
      </c>
      <c r="C605" s="5">
        <v>3</v>
      </c>
      <c r="D605" s="2" t="s">
        <v>97</v>
      </c>
      <c r="E605" s="5">
        <v>25705699.608978901</v>
      </c>
      <c r="F605" s="8">
        <v>771170.98826936702</v>
      </c>
      <c r="G605" s="2"/>
      <c r="I605" s="5">
        <f>PRODUCT(F605,G605)</f>
        <v>771170.98826936702</v>
      </c>
    </row>
    <row r="606" spans="1:9">
      <c r="A606" s="2"/>
      <c r="B606" s="2"/>
      <c r="C606" s="2"/>
      <c r="D606" s="2"/>
      <c r="E606" s="2"/>
      <c r="G606" s="2"/>
      <c r="I606" s="2"/>
    </row>
    <row r="607" spans="1:9">
      <c r="A607" s="2"/>
      <c r="B607" s="2" t="s">
        <v>132</v>
      </c>
      <c r="C607" s="2"/>
      <c r="D607" s="2"/>
      <c r="E607" s="2"/>
      <c r="G607" s="2"/>
      <c r="I607" s="2"/>
    </row>
    <row r="608" spans="1:9">
      <c r="A608" s="2"/>
      <c r="B608" s="2" t="s">
        <v>133</v>
      </c>
      <c r="C608" s="13">
        <v>5</v>
      </c>
      <c r="D608" s="2" t="s">
        <v>97</v>
      </c>
      <c r="E608" s="5">
        <v>25705699.608978901</v>
      </c>
      <c r="F608" s="8">
        <v>1285284.9804489401</v>
      </c>
      <c r="G608" s="2"/>
      <c r="I608" s="5">
        <f>PRODUCT(F608,G608)</f>
        <v>1285284.9804489401</v>
      </c>
    </row>
    <row r="609" spans="1:16">
      <c r="A609" s="2"/>
      <c r="B609" s="2" t="s">
        <v>134</v>
      </c>
      <c r="C609" s="13">
        <v>1</v>
      </c>
      <c r="D609" s="2" t="s">
        <v>97</v>
      </c>
      <c r="E609" s="5">
        <v>27762155.577697199</v>
      </c>
      <c r="F609" s="8">
        <v>157141.555776972</v>
      </c>
      <c r="G609" s="2"/>
      <c r="I609" s="5">
        <f>PRODUCT(F609,G609)</f>
        <v>157141.555776972</v>
      </c>
    </row>
    <row r="610" spans="1:16">
      <c r="A610" s="2"/>
      <c r="B610" s="2" t="s">
        <v>135</v>
      </c>
      <c r="C610" s="2"/>
      <c r="D610" s="2" t="s">
        <v>136</v>
      </c>
      <c r="E610" s="2"/>
      <c r="G610" s="2"/>
      <c r="I610" s="5">
        <f>PRODUCT(F610,G610)</f>
        <v>0</v>
      </c>
    </row>
    <row r="611" spans="1:16">
      <c r="A611" s="2"/>
      <c r="B611" s="2"/>
      <c r="C611" s="2"/>
      <c r="D611" s="2"/>
      <c r="E611" s="2"/>
      <c r="G611" s="2"/>
      <c r="I611" s="2"/>
    </row>
    <row r="612" spans="1:16">
      <c r="A612" s="2"/>
      <c r="B612" s="2" t="s">
        <v>137</v>
      </c>
      <c r="C612" s="5">
        <v>109180</v>
      </c>
      <c r="D612" s="2" t="s">
        <v>91</v>
      </c>
      <c r="E612" s="5">
        <v>255.71805397943001</v>
      </c>
      <c r="F612" s="8">
        <v>27919297.133474201</v>
      </c>
      <c r="G612" s="2"/>
      <c r="I612" s="8">
        <v>27919297.133474201</v>
      </c>
    </row>
    <row r="613" spans="1:16">
      <c r="B613" s="3" t="s">
        <v>175</v>
      </c>
      <c r="C613" s="3"/>
      <c r="D613" s="3"/>
      <c r="E613" s="3"/>
      <c r="F613" s="6">
        <f>SUM(I507:I597,I599:I611,I613:I613)</f>
        <v>27919297.133474179</v>
      </c>
      <c r="G613" s="3"/>
      <c r="J613" s="6">
        <f>PRODUCT(F613,G613)</f>
        <v>27919297.133474179</v>
      </c>
      <c r="K613" s="6">
        <v>3</v>
      </c>
      <c r="L613" s="3"/>
      <c r="M613" s="3"/>
      <c r="N613" s="3"/>
      <c r="O613" s="14">
        <v>27919297.140000001</v>
      </c>
      <c r="P613" s="3"/>
    </row>
    <row r="615" spans="1:16">
      <c r="A615" s="3"/>
      <c r="B615" s="3" t="s">
        <v>176</v>
      </c>
    </row>
    <row r="616" spans="1:16">
      <c r="A616" s="2"/>
      <c r="B616" s="2"/>
      <c r="C616" s="2"/>
      <c r="D616" s="2"/>
      <c r="E616" s="2"/>
      <c r="G616" s="2"/>
      <c r="I616" s="2"/>
    </row>
    <row r="617" spans="1:16">
      <c r="A617" s="2"/>
      <c r="B617" s="2"/>
      <c r="C617" s="2"/>
      <c r="D617" s="2"/>
      <c r="E617" s="2"/>
      <c r="G617" s="2"/>
      <c r="I617" s="2"/>
    </row>
    <row r="618" spans="1:16">
      <c r="A618" s="2"/>
      <c r="B618" s="2" t="s">
        <v>177</v>
      </c>
      <c r="C618" s="2"/>
      <c r="D618" s="2"/>
      <c r="E618" s="2"/>
      <c r="G618" s="2"/>
      <c r="I618" s="2"/>
    </row>
    <row r="619" spans="1:16">
      <c r="A619" s="2"/>
      <c r="B619" s="2" t="s">
        <v>88</v>
      </c>
      <c r="C619" s="2"/>
      <c r="D619" s="2"/>
      <c r="E619" s="2"/>
      <c r="G619" s="2"/>
      <c r="I619" s="2"/>
    </row>
    <row r="621" spans="1:16">
      <c r="A621" s="7"/>
      <c r="B621" s="7" t="s">
        <v>89</v>
      </c>
    </row>
    <row r="622" spans="1:16">
      <c r="A622" s="2"/>
      <c r="B622" s="2"/>
      <c r="C622" s="2"/>
      <c r="D622" s="2"/>
      <c r="E622" s="2"/>
      <c r="G622" s="2"/>
      <c r="H622" s="2"/>
    </row>
    <row r="623" spans="1:16">
      <c r="A623" s="2"/>
      <c r="B623" s="2" t="s">
        <v>89</v>
      </c>
      <c r="C623" s="2"/>
      <c r="D623" s="2"/>
      <c r="E623" s="2"/>
      <c r="G623" s="2"/>
      <c r="H623" s="2"/>
    </row>
    <row r="624" spans="1:16">
      <c r="A624" s="2"/>
      <c r="B624" s="2" t="s">
        <v>90</v>
      </c>
      <c r="C624" s="5">
        <v>2097</v>
      </c>
      <c r="D624" s="2" t="s">
        <v>91</v>
      </c>
      <c r="E624" s="5">
        <v>250</v>
      </c>
      <c r="F624" s="5">
        <f>C624*E624</f>
        <v>524250</v>
      </c>
      <c r="G624" s="2"/>
      <c r="H624" s="9">
        <f>PRODUCT(F624,G624)</f>
        <v>524250</v>
      </c>
    </row>
    <row r="625" spans="1:9">
      <c r="A625" s="2"/>
      <c r="B625" s="2" t="s">
        <v>168</v>
      </c>
      <c r="C625" s="5">
        <v>841</v>
      </c>
      <c r="D625" s="2" t="s">
        <v>91</v>
      </c>
      <c r="E625" s="5">
        <v>35</v>
      </c>
      <c r="F625" s="5">
        <f>C625*E625</f>
        <v>29435</v>
      </c>
      <c r="G625" s="2"/>
      <c r="H625" s="5">
        <f>PRODUCT(F625,G625)</f>
        <v>29435</v>
      </c>
    </row>
    <row r="626" spans="1:9">
      <c r="A626" s="2"/>
      <c r="B626" s="2" t="s">
        <v>92</v>
      </c>
      <c r="C626" s="5">
        <v>2</v>
      </c>
      <c r="D626" s="2" t="s">
        <v>93</v>
      </c>
      <c r="E626" s="5">
        <v>150000</v>
      </c>
      <c r="F626" s="5">
        <f>C626*E626</f>
        <v>300000</v>
      </c>
      <c r="G626" s="2"/>
      <c r="H626" s="5">
        <f>PRODUCT(F626,G626)</f>
        <v>300000</v>
      </c>
    </row>
    <row r="627" spans="1:9">
      <c r="A627" s="2"/>
      <c r="B627" s="2" t="s">
        <v>94</v>
      </c>
      <c r="C627" s="5">
        <v>37061</v>
      </c>
      <c r="D627" s="2" t="s">
        <v>91</v>
      </c>
      <c r="E627" s="5">
        <v>1</v>
      </c>
      <c r="F627" s="5">
        <f>C627*E627</f>
        <v>37061</v>
      </c>
      <c r="G627" s="2"/>
      <c r="H627" s="5">
        <f>PRODUCT(F627,G627)</f>
        <v>37061</v>
      </c>
    </row>
    <row r="628" spans="1:9">
      <c r="A628" s="2"/>
      <c r="B628" s="2"/>
      <c r="C628" s="2"/>
      <c r="D628" s="2"/>
      <c r="E628" s="2"/>
      <c r="G628" s="2"/>
      <c r="H628" s="2"/>
    </row>
    <row r="629" spans="1:9">
      <c r="A629" s="2"/>
      <c r="B629" s="2" t="s">
        <v>95</v>
      </c>
      <c r="C629" s="5">
        <v>2097</v>
      </c>
      <c r="D629" s="2" t="s">
        <v>91</v>
      </c>
      <c r="E629" s="5">
        <v>424.77157844539801</v>
      </c>
      <c r="F629" s="8">
        <v>890746</v>
      </c>
      <c r="G629" s="2"/>
      <c r="H629" s="8">
        <v>890746</v>
      </c>
    </row>
    <row r="630" spans="1:9">
      <c r="A630" s="2"/>
      <c r="B630" s="2"/>
      <c r="C630" s="2"/>
      <c r="D630" s="2"/>
      <c r="E630" s="2"/>
      <c r="G630" s="2"/>
      <c r="H630" s="2"/>
    </row>
    <row r="631" spans="1:9">
      <c r="A631" s="2"/>
      <c r="B631" s="2" t="s">
        <v>96</v>
      </c>
      <c r="C631" s="5">
        <v>10</v>
      </c>
      <c r="D631" s="2" t="s">
        <v>97</v>
      </c>
      <c r="E631" s="5">
        <v>890746</v>
      </c>
      <c r="F631" s="8">
        <v>89074.6</v>
      </c>
      <c r="G631" s="2"/>
      <c r="H631" s="5">
        <f>PRODUCT(F631,G631)</f>
        <v>89074.6</v>
      </c>
    </row>
    <row r="632" spans="1:9">
      <c r="A632" s="2"/>
      <c r="B632" s="2" t="s">
        <v>98</v>
      </c>
      <c r="C632" s="5">
        <v>5</v>
      </c>
      <c r="D632" s="2" t="s">
        <v>97</v>
      </c>
      <c r="E632" s="5">
        <v>979820.6</v>
      </c>
      <c r="F632" s="8">
        <v>48991.03</v>
      </c>
      <c r="G632" s="2"/>
      <c r="H632" s="5">
        <f>PRODUCT(F632,G632)</f>
        <v>48991.03</v>
      </c>
    </row>
    <row r="633" spans="1:9">
      <c r="A633" s="2"/>
      <c r="B633" s="2" t="s">
        <v>99</v>
      </c>
      <c r="C633" s="5">
        <v>3</v>
      </c>
      <c r="D633" s="2" t="s">
        <v>97</v>
      </c>
      <c r="E633" s="5">
        <v>1028811.63</v>
      </c>
      <c r="F633" s="8">
        <v>30864.348900000001</v>
      </c>
      <c r="G633" s="2"/>
      <c r="H633" s="5">
        <f>PRODUCT(F633,G633)</f>
        <v>30864.348900000001</v>
      </c>
    </row>
    <row r="634" spans="1:9">
      <c r="A634" s="2"/>
      <c r="B634" s="2" t="s">
        <v>9</v>
      </c>
      <c r="C634" s="5">
        <v>2115</v>
      </c>
      <c r="D634" s="2" t="s">
        <v>91</v>
      </c>
      <c r="E634" s="5">
        <v>501.028831631206</v>
      </c>
      <c r="F634" s="8">
        <v>1059675.9789</v>
      </c>
      <c r="G634" s="2"/>
      <c r="H634" s="8">
        <v>1059675.9789</v>
      </c>
    </row>
    <row r="635" spans="1:9">
      <c r="B635" s="3" t="s">
        <v>100</v>
      </c>
      <c r="C635" s="6">
        <v>2097</v>
      </c>
      <c r="D635" s="3" t="s">
        <v>91</v>
      </c>
      <c r="E635" s="6">
        <v>505.329508297568</v>
      </c>
      <c r="F635" s="6">
        <f>SUM(H617:H628,H630:H633,H635:H635)</f>
        <v>1059675.9789</v>
      </c>
      <c r="G635" s="3"/>
      <c r="I635" s="6">
        <f>PRODUCT(F635,G635)</f>
        <v>1059675.9789</v>
      </c>
    </row>
    <row r="637" spans="1:9">
      <c r="A637" s="7"/>
      <c r="B637" s="7" t="s">
        <v>144</v>
      </c>
    </row>
    <row r="638" spans="1:9">
      <c r="A638" s="2"/>
      <c r="B638" s="2"/>
      <c r="C638" s="2"/>
      <c r="D638" s="2"/>
      <c r="E638" s="2"/>
      <c r="G638" s="2"/>
      <c r="H638" s="2"/>
    </row>
    <row r="639" spans="1:9">
      <c r="A639" s="2"/>
      <c r="B639" s="2" t="s">
        <v>145</v>
      </c>
      <c r="C639" s="2"/>
      <c r="D639" s="2"/>
      <c r="E639" s="2"/>
      <c r="G639" s="2"/>
      <c r="H639" s="2"/>
    </row>
    <row r="640" spans="1:9">
      <c r="A640" s="2"/>
      <c r="B640" s="2"/>
      <c r="C640" s="2"/>
      <c r="D640" s="2"/>
      <c r="E640" s="2"/>
      <c r="G640" s="2"/>
      <c r="H640" s="2"/>
    </row>
    <row r="641" spans="1:8">
      <c r="A641" s="2"/>
      <c r="B641" s="2" t="s">
        <v>178</v>
      </c>
      <c r="C641" s="2"/>
      <c r="D641" s="2" t="s">
        <v>112</v>
      </c>
      <c r="E641" s="2"/>
      <c r="G641" s="2"/>
      <c r="H641" s="2"/>
    </row>
    <row r="642" spans="1:8">
      <c r="A642" s="2"/>
      <c r="B642" s="2"/>
      <c r="C642" s="2"/>
      <c r="D642" s="2"/>
      <c r="E642" s="2"/>
      <c r="G642" s="2"/>
      <c r="H642" s="2"/>
    </row>
    <row r="643" spans="1:8">
      <c r="A643" s="2"/>
      <c r="B643" s="2" t="s">
        <v>170</v>
      </c>
      <c r="C643" s="5">
        <v>3046</v>
      </c>
      <c r="D643" s="2" t="s">
        <v>91</v>
      </c>
      <c r="E643" s="5">
        <v>350</v>
      </c>
      <c r="F643" s="5">
        <f>C643*E643</f>
        <v>1066100</v>
      </c>
      <c r="G643" s="2"/>
      <c r="H643" s="5">
        <f>PRODUCT(F643,G643)</f>
        <v>1066100</v>
      </c>
    </row>
    <row r="644" spans="1:8">
      <c r="A644" s="2"/>
      <c r="B644" s="2" t="s">
        <v>171</v>
      </c>
      <c r="C644" s="5">
        <v>6091</v>
      </c>
      <c r="D644" s="2" t="s">
        <v>91</v>
      </c>
      <c r="E644" s="5">
        <v>150</v>
      </c>
      <c r="F644" s="5">
        <f>C644*E644</f>
        <v>913650</v>
      </c>
      <c r="G644" s="2"/>
      <c r="H644" s="5">
        <f>PRODUCT(F644,G644)</f>
        <v>913650</v>
      </c>
    </row>
    <row r="645" spans="1:8">
      <c r="A645" s="2"/>
      <c r="B645" s="2" t="s">
        <v>172</v>
      </c>
      <c r="C645" s="5">
        <v>3046</v>
      </c>
      <c r="D645" s="2" t="s">
        <v>91</v>
      </c>
      <c r="E645" s="5">
        <v>250</v>
      </c>
      <c r="F645" s="5">
        <f>C645*E645</f>
        <v>761500</v>
      </c>
      <c r="G645" s="2"/>
      <c r="H645" s="5">
        <f>PRODUCT(F645,G645)</f>
        <v>761500</v>
      </c>
    </row>
    <row r="646" spans="1:8">
      <c r="A646" s="2"/>
      <c r="B646" s="2"/>
      <c r="C646" s="2"/>
      <c r="D646" s="2"/>
      <c r="E646" s="2"/>
      <c r="G646" s="2"/>
      <c r="H646" s="2"/>
    </row>
    <row r="647" spans="1:8">
      <c r="A647" s="2"/>
      <c r="B647" s="2" t="s">
        <v>149</v>
      </c>
      <c r="C647" s="5">
        <v>12183</v>
      </c>
      <c r="D647" s="2" t="s">
        <v>91</v>
      </c>
      <c r="E647" s="5">
        <v>20</v>
      </c>
      <c r="F647" s="5">
        <f>C647*E647</f>
        <v>243660</v>
      </c>
      <c r="G647" s="2"/>
      <c r="H647" s="5">
        <f>PRODUCT(F647,G647)</f>
        <v>243660</v>
      </c>
    </row>
    <row r="648" spans="1:8">
      <c r="A648" s="2"/>
      <c r="B648" s="2" t="s">
        <v>179</v>
      </c>
      <c r="C648" s="5">
        <v>80</v>
      </c>
      <c r="D648" s="2" t="s">
        <v>91</v>
      </c>
      <c r="E648" s="5">
        <v>1500</v>
      </c>
      <c r="F648" s="5">
        <f>C648*E648</f>
        <v>120000</v>
      </c>
      <c r="G648" s="2"/>
      <c r="H648" s="5">
        <f>PRODUCT(F648,G648)</f>
        <v>120000</v>
      </c>
    </row>
    <row r="649" spans="1:8">
      <c r="A649" s="2"/>
      <c r="B649" s="2" t="s">
        <v>152</v>
      </c>
      <c r="C649" s="5">
        <v>1</v>
      </c>
      <c r="D649" s="2" t="s">
        <v>127</v>
      </c>
      <c r="E649" s="5">
        <v>350000</v>
      </c>
      <c r="F649" s="5">
        <f>C649*E649</f>
        <v>350000</v>
      </c>
      <c r="G649" s="2"/>
      <c r="H649" s="5">
        <f>PRODUCT(F649,G649)</f>
        <v>350000</v>
      </c>
    </row>
    <row r="650" spans="1:8">
      <c r="A650" s="2"/>
      <c r="B650" s="2" t="s">
        <v>153</v>
      </c>
      <c r="C650" s="5">
        <v>1</v>
      </c>
      <c r="D650" s="2" t="s">
        <v>127</v>
      </c>
      <c r="E650" s="5">
        <v>150000</v>
      </c>
      <c r="F650" s="5">
        <f>C650*E650</f>
        <v>150000</v>
      </c>
      <c r="G650" s="2"/>
      <c r="H650" s="5">
        <f>PRODUCT(F650,G650)</f>
        <v>150000</v>
      </c>
    </row>
    <row r="651" spans="1:8">
      <c r="A651" s="2"/>
      <c r="B651" s="2" t="s">
        <v>154</v>
      </c>
      <c r="C651" s="5">
        <v>1</v>
      </c>
      <c r="D651" s="2" t="s">
        <v>127</v>
      </c>
      <c r="E651" s="5">
        <v>150000</v>
      </c>
      <c r="F651" s="5">
        <f>C651*E651</f>
        <v>150000</v>
      </c>
      <c r="G651" s="2"/>
      <c r="H651" s="5">
        <f>PRODUCT(F651,G651)</f>
        <v>150000</v>
      </c>
    </row>
    <row r="652" spans="1:8">
      <c r="A652" s="2"/>
      <c r="B652" s="2" t="s">
        <v>180</v>
      </c>
      <c r="C652" s="5">
        <v>1</v>
      </c>
      <c r="D652" s="2" t="s">
        <v>127</v>
      </c>
      <c r="E652" s="5">
        <v>250000</v>
      </c>
      <c r="F652" s="5">
        <f>C652*E652</f>
        <v>250000</v>
      </c>
      <c r="G652" s="2"/>
      <c r="H652" s="5">
        <f>PRODUCT(F652,G652)</f>
        <v>250000</v>
      </c>
    </row>
    <row r="653" spans="1:8">
      <c r="A653" s="2"/>
      <c r="B653" s="2" t="s">
        <v>173</v>
      </c>
      <c r="C653" s="5">
        <v>1</v>
      </c>
      <c r="D653" s="2" t="s">
        <v>127</v>
      </c>
      <c r="E653" s="5">
        <v>350000</v>
      </c>
      <c r="F653" s="5">
        <f>C653*E653</f>
        <v>350000</v>
      </c>
      <c r="G653" s="2"/>
      <c r="H653" s="5">
        <f>PRODUCT(F653,G653)</f>
        <v>350000</v>
      </c>
    </row>
    <row r="654" spans="1:8">
      <c r="A654" s="2"/>
      <c r="B654" s="2" t="s">
        <v>95</v>
      </c>
      <c r="C654" s="5">
        <v>28904</v>
      </c>
      <c r="D654" s="2" t="s">
        <v>91</v>
      </c>
      <c r="E654" s="5">
        <v>150.66807362302799</v>
      </c>
      <c r="F654" s="8">
        <v>4354910</v>
      </c>
      <c r="G654" s="2"/>
      <c r="H654" s="8">
        <v>4354910</v>
      </c>
    </row>
    <row r="655" spans="1:8">
      <c r="A655" s="2"/>
      <c r="B655" s="2"/>
      <c r="C655" s="2"/>
      <c r="D655" s="2"/>
      <c r="E655" s="2"/>
      <c r="G655" s="2"/>
      <c r="H655" s="2"/>
    </row>
    <row r="656" spans="1:8">
      <c r="A656" s="2"/>
      <c r="B656" s="2" t="s">
        <v>96</v>
      </c>
      <c r="C656" s="5">
        <v>10</v>
      </c>
      <c r="D656" s="2" t="s">
        <v>97</v>
      </c>
      <c r="E656" s="5">
        <v>7643720</v>
      </c>
      <c r="F656" s="8">
        <v>764372</v>
      </c>
      <c r="G656" s="2"/>
      <c r="H656" s="5">
        <f>PRODUCT(F656,G656)</f>
        <v>764372</v>
      </c>
    </row>
    <row r="657" spans="1:13">
      <c r="A657" s="2"/>
      <c r="B657" s="2" t="s">
        <v>98</v>
      </c>
      <c r="C657" s="5">
        <v>5</v>
      </c>
      <c r="D657" s="2" t="s">
        <v>97</v>
      </c>
      <c r="E657" s="5">
        <v>8408092</v>
      </c>
      <c r="F657" s="8">
        <v>720404.6</v>
      </c>
      <c r="G657" s="2"/>
      <c r="H657" s="5">
        <f>PRODUCT(F657,G657)</f>
        <v>720404.6</v>
      </c>
    </row>
    <row r="658" spans="1:13">
      <c r="A658" s="2"/>
      <c r="B658" s="2" t="s">
        <v>99</v>
      </c>
      <c r="C658" s="5">
        <v>3</v>
      </c>
      <c r="D658" s="2" t="s">
        <v>97</v>
      </c>
      <c r="E658" s="5">
        <v>9128496.5999999996</v>
      </c>
      <c r="F658" s="8">
        <v>273854.89799999999</v>
      </c>
      <c r="G658" s="2"/>
      <c r="H658" s="5">
        <f>PRODUCT(F658,G658)</f>
        <v>273854.89799999999</v>
      </c>
    </row>
    <row r="659" spans="1:13">
      <c r="A659" s="2"/>
      <c r="B659" s="2" t="s">
        <v>9</v>
      </c>
      <c r="C659" s="5">
        <v>28904</v>
      </c>
      <c r="D659" s="2" t="s">
        <v>91</v>
      </c>
      <c r="E659" s="5">
        <v>211.511953293662</v>
      </c>
      <c r="F659" s="8">
        <v>6113541.4979999997</v>
      </c>
      <c r="G659" s="2"/>
      <c r="H659" s="8">
        <v>6113541.4979999997</v>
      </c>
    </row>
    <row r="660" spans="1:13">
      <c r="B660" s="3" t="s">
        <v>156</v>
      </c>
      <c r="C660" s="6">
        <v>12183</v>
      </c>
      <c r="D660" s="3" t="s">
        <v>91</v>
      </c>
      <c r="E660" s="6">
        <v>501.80920118197503</v>
      </c>
      <c r="F660" s="6">
        <f>SUM(H638:H653,H655:H658,H660:H660)</f>
        <v>6113541.4979999997</v>
      </c>
      <c r="G660" s="3"/>
      <c r="I660" s="6">
        <f>PRODUCT(F660,G660)</f>
        <v>6113541.4979999997</v>
      </c>
    </row>
    <row r="662" spans="1:13">
      <c r="A662" s="7"/>
      <c r="B662" s="7" t="s">
        <v>101</v>
      </c>
    </row>
    <row r="663" spans="1:13">
      <c r="A663" s="2"/>
      <c r="B663" s="2"/>
      <c r="C663" s="2"/>
      <c r="D663" s="2"/>
      <c r="E663" s="2"/>
      <c r="G663" s="2"/>
      <c r="H663" s="2"/>
      <c r="K663" s="2"/>
      <c r="L663" s="2"/>
      <c r="M663" s="2"/>
    </row>
    <row r="664" spans="1:13">
      <c r="A664" s="2"/>
      <c r="B664" s="2" t="s">
        <v>101</v>
      </c>
      <c r="C664" s="2"/>
      <c r="D664" s="2"/>
      <c r="E664" s="2"/>
      <c r="G664" s="2"/>
      <c r="H664" s="2"/>
      <c r="K664" s="2"/>
      <c r="L664" s="2"/>
      <c r="M664" s="2"/>
    </row>
    <row r="665" spans="1:13">
      <c r="A665" s="2"/>
      <c r="B665" s="2" t="s">
        <v>102</v>
      </c>
      <c r="C665" s="5">
        <v>6974</v>
      </c>
      <c r="D665" s="2" t="s">
        <v>91</v>
      </c>
      <c r="E665" s="5">
        <v>100</v>
      </c>
      <c r="F665" s="5">
        <f>C665*E665</f>
        <v>697400</v>
      </c>
      <c r="G665" s="2"/>
      <c r="H665" s="5">
        <f>PRODUCT(F665,G665)</f>
        <v>697400</v>
      </c>
      <c r="K665" s="2"/>
      <c r="L665" s="5">
        <v>150</v>
      </c>
      <c r="M665" s="8">
        <v>186.45</v>
      </c>
    </row>
    <row r="666" spans="1:13">
      <c r="A666" s="2"/>
      <c r="B666" s="2" t="s">
        <v>103</v>
      </c>
      <c r="C666" s="5">
        <v>936</v>
      </c>
      <c r="D666" s="2" t="s">
        <v>104</v>
      </c>
      <c r="E666" s="5">
        <v>120</v>
      </c>
      <c r="F666" s="5">
        <f>C666*E666</f>
        <v>112320</v>
      </c>
      <c r="G666" s="2"/>
      <c r="H666" s="5">
        <f>PRODUCT(F666,G666)</f>
        <v>112320</v>
      </c>
      <c r="K666" s="2"/>
      <c r="L666" s="5">
        <v>200</v>
      </c>
      <c r="M666" s="8">
        <v>248.6</v>
      </c>
    </row>
    <row r="667" spans="1:13">
      <c r="A667" s="2"/>
      <c r="B667" s="2" t="s">
        <v>157</v>
      </c>
      <c r="C667" s="5">
        <v>23.4</v>
      </c>
      <c r="D667" s="2" t="s">
        <v>93</v>
      </c>
      <c r="E667" s="5">
        <v>6000</v>
      </c>
      <c r="F667" s="5">
        <f>C667*E667</f>
        <v>140400</v>
      </c>
      <c r="G667" s="2"/>
      <c r="H667" s="5">
        <f>PRODUCT(F667,G667)</f>
        <v>140400</v>
      </c>
      <c r="K667" s="2" t="s">
        <v>162</v>
      </c>
      <c r="L667" s="5">
        <v>10000</v>
      </c>
      <c r="M667" s="8">
        <v>12430</v>
      </c>
    </row>
    <row r="668" spans="1:13">
      <c r="A668" s="2"/>
      <c r="B668" s="2" t="s">
        <v>106</v>
      </c>
      <c r="C668" s="5">
        <v>6974</v>
      </c>
      <c r="D668" s="2" t="s">
        <v>91</v>
      </c>
      <c r="E668" s="5">
        <v>12</v>
      </c>
      <c r="F668" s="5">
        <f>C668*E668</f>
        <v>83688</v>
      </c>
      <c r="G668" s="2"/>
      <c r="H668" s="5">
        <f>PRODUCT(F668,G668)</f>
        <v>83688</v>
      </c>
      <c r="K668" s="2"/>
      <c r="L668" s="5">
        <v>10</v>
      </c>
      <c r="M668" s="8">
        <v>12.43</v>
      </c>
    </row>
    <row r="669" spans="1:13">
      <c r="A669" s="2"/>
      <c r="B669" s="2" t="s">
        <v>107</v>
      </c>
      <c r="C669" s="5">
        <v>6974</v>
      </c>
      <c r="D669" s="2" t="s">
        <v>91</v>
      </c>
      <c r="E669" s="5">
        <v>20</v>
      </c>
      <c r="F669" s="5">
        <f>C669*E669</f>
        <v>139480</v>
      </c>
      <c r="G669" s="2"/>
      <c r="H669" s="5">
        <f>PRODUCT(F669,G669)</f>
        <v>139480</v>
      </c>
      <c r="K669" s="2"/>
      <c r="L669" s="2"/>
      <c r="M669" s="2"/>
    </row>
    <row r="670" spans="1:13">
      <c r="A670" s="2"/>
      <c r="B670" s="2"/>
      <c r="C670" s="2"/>
      <c r="D670" s="2"/>
      <c r="E670" s="2"/>
      <c r="G670" s="2"/>
      <c r="H670" s="2"/>
      <c r="K670" s="2"/>
      <c r="L670" s="2"/>
      <c r="M670" s="2"/>
    </row>
    <row r="671" spans="1:13">
      <c r="A671" s="2"/>
      <c r="B671" s="2" t="s">
        <v>95</v>
      </c>
      <c r="C671" s="5">
        <v>6974</v>
      </c>
      <c r="D671" s="2" t="s">
        <v>91</v>
      </c>
      <c r="E671" s="5">
        <v>168.23745339833701</v>
      </c>
      <c r="F671" s="8">
        <v>1173288</v>
      </c>
      <c r="G671" s="2"/>
      <c r="H671" s="8">
        <v>1173288</v>
      </c>
      <c r="K671" s="2"/>
      <c r="L671" s="2"/>
      <c r="M671" s="2"/>
    </row>
    <row r="672" spans="1:13">
      <c r="A672" s="2"/>
      <c r="B672" s="2"/>
      <c r="C672" s="2"/>
      <c r="D672" s="2"/>
      <c r="E672" s="2"/>
      <c r="G672" s="2"/>
      <c r="H672" s="2"/>
      <c r="K672" s="2"/>
      <c r="L672" s="2"/>
      <c r="M672" s="2"/>
    </row>
    <row r="673" spans="1:13">
      <c r="A673" s="2"/>
      <c r="B673" s="2" t="s">
        <v>96</v>
      </c>
      <c r="C673" s="5">
        <v>10</v>
      </c>
      <c r="D673" s="2" t="s">
        <v>97</v>
      </c>
      <c r="E673" s="5">
        <v>1312768</v>
      </c>
      <c r="F673" s="8">
        <v>131276.79999999999</v>
      </c>
      <c r="G673" s="2"/>
      <c r="H673" s="5">
        <f>PRODUCT(F673,G673)</f>
        <v>131276.79999999999</v>
      </c>
      <c r="K673" s="2"/>
      <c r="L673" s="2"/>
      <c r="M673" s="2"/>
    </row>
    <row r="674" spans="1:13">
      <c r="A674" s="2"/>
      <c r="B674" s="2" t="s">
        <v>98</v>
      </c>
      <c r="C674" s="5">
        <v>5</v>
      </c>
      <c r="D674" s="2" t="s">
        <v>97</v>
      </c>
      <c r="E674" s="5">
        <v>1444044.8</v>
      </c>
      <c r="F674" s="8">
        <v>72202.240000000005</v>
      </c>
      <c r="G674" s="2"/>
      <c r="H674" s="5">
        <f>PRODUCT(F674,G674)</f>
        <v>72202.240000000005</v>
      </c>
      <c r="K674" s="2"/>
      <c r="L674" s="2"/>
      <c r="M674" s="2"/>
    </row>
    <row r="675" spans="1:13">
      <c r="A675" s="2"/>
      <c r="B675" s="2" t="s">
        <v>99</v>
      </c>
      <c r="C675" s="5">
        <v>3</v>
      </c>
      <c r="D675" s="2" t="s">
        <v>97</v>
      </c>
      <c r="E675" s="5">
        <v>1516247.04</v>
      </c>
      <c r="F675" s="8">
        <v>45487.411200000002</v>
      </c>
      <c r="G675" s="2"/>
      <c r="H675" s="5">
        <f>PRODUCT(F675,G675)</f>
        <v>45487.411200000002</v>
      </c>
      <c r="K675" s="2"/>
      <c r="L675" s="2"/>
      <c r="M675" s="2"/>
    </row>
    <row r="676" spans="1:13">
      <c r="A676" s="2"/>
      <c r="B676" s="2" t="s">
        <v>9</v>
      </c>
      <c r="C676" s="5">
        <v>6974</v>
      </c>
      <c r="D676" s="2" t="s">
        <v>91</v>
      </c>
      <c r="E676" s="5">
        <v>203.93668643533101</v>
      </c>
      <c r="F676" s="8">
        <v>1422254.4512</v>
      </c>
      <c r="G676" s="2"/>
      <c r="H676" s="8">
        <v>1422254.4512</v>
      </c>
      <c r="K676" s="2"/>
      <c r="L676" s="2"/>
      <c r="M676" s="2"/>
    </row>
    <row r="677" spans="1:13">
      <c r="B677" s="3" t="s">
        <v>108</v>
      </c>
      <c r="C677" s="6">
        <v>6974</v>
      </c>
      <c r="D677" s="3" t="s">
        <v>91</v>
      </c>
      <c r="E677" s="6">
        <v>203.93668643533101</v>
      </c>
      <c r="F677" s="6">
        <f>SUM(H663:H670,H672:H675,H677:H677)</f>
        <v>1422254.4512</v>
      </c>
      <c r="G677" s="3"/>
      <c r="I677" s="6">
        <f>PRODUCT(F677,G677)</f>
        <v>1422254.4512</v>
      </c>
    </row>
    <row r="679" spans="1:13">
      <c r="A679" s="7"/>
      <c r="B679" s="7" t="s">
        <v>140</v>
      </c>
    </row>
    <row r="680" spans="1:13">
      <c r="A680" s="2"/>
      <c r="B680" s="2"/>
      <c r="C680" s="2"/>
      <c r="D680" s="2"/>
      <c r="E680" s="2"/>
      <c r="G680" s="2"/>
      <c r="H680" s="2"/>
    </row>
    <row r="681" spans="1:13">
      <c r="A681" s="2"/>
      <c r="B681" s="2" t="s">
        <v>110</v>
      </c>
      <c r="C681" s="2"/>
      <c r="D681" s="2"/>
      <c r="E681" s="2"/>
      <c r="G681" s="2"/>
      <c r="H681" s="2"/>
    </row>
    <row r="682" spans="1:13">
      <c r="A682" s="2"/>
      <c r="B682" s="2"/>
      <c r="C682" s="2"/>
      <c r="D682" s="2"/>
      <c r="E682" s="2"/>
      <c r="G682" s="2"/>
      <c r="H682" s="2"/>
    </row>
    <row r="683" spans="1:13">
      <c r="A683" s="2"/>
      <c r="B683" s="2" t="s">
        <v>111</v>
      </c>
      <c r="C683" s="2"/>
      <c r="D683" s="2" t="s">
        <v>112</v>
      </c>
      <c r="E683" s="2"/>
      <c r="G683" s="2"/>
      <c r="H683" s="2"/>
    </row>
    <row r="684" spans="1:13">
      <c r="A684" s="2"/>
      <c r="B684" s="2"/>
      <c r="C684" s="2"/>
      <c r="D684" s="2"/>
      <c r="E684" s="2"/>
      <c r="G684" s="2"/>
      <c r="H684" s="2"/>
    </row>
    <row r="685" spans="1:13">
      <c r="A685" s="2"/>
      <c r="B685" s="2" t="s">
        <v>113</v>
      </c>
      <c r="C685" s="5">
        <v>32085</v>
      </c>
      <c r="D685" s="2" t="s">
        <v>91</v>
      </c>
      <c r="E685" s="9">
        <v>7.117</v>
      </c>
      <c r="F685" s="5">
        <f>C685*E685</f>
        <v>228348.94500000001</v>
      </c>
      <c r="G685" s="10">
        <v>0.5</v>
      </c>
      <c r="H685" s="5">
        <f>PRODUCT(F685,G685)</f>
        <v>114174.4725</v>
      </c>
    </row>
    <row r="686" spans="1:13">
      <c r="A686" s="2"/>
      <c r="B686" s="2" t="s">
        <v>114</v>
      </c>
      <c r="C686" s="2"/>
      <c r="D686" s="2"/>
      <c r="E686" s="2"/>
      <c r="F686" s="2" t="s">
        <v>115</v>
      </c>
      <c r="G686" s="10">
        <v>0.5</v>
      </c>
      <c r="H686" s="11" t="s">
        <v>115</v>
      </c>
    </row>
    <row r="687" spans="1:13">
      <c r="A687" s="2"/>
      <c r="B687" s="2" t="s">
        <v>116</v>
      </c>
      <c r="C687" s="5">
        <v>7142</v>
      </c>
      <c r="D687" s="2" t="s">
        <v>91</v>
      </c>
      <c r="E687" s="9">
        <v>25.827999999999999</v>
      </c>
      <c r="F687" s="5">
        <f>C687*E687</f>
        <v>184463.576</v>
      </c>
      <c r="G687" s="10">
        <v>0.5</v>
      </c>
      <c r="H687" s="5">
        <f>PRODUCT(F687,G687)</f>
        <v>92231.788</v>
      </c>
    </row>
    <row r="688" spans="1:13">
      <c r="A688" s="2"/>
      <c r="B688" s="2" t="s">
        <v>117</v>
      </c>
      <c r="C688" s="5">
        <v>32085</v>
      </c>
      <c r="D688" s="2" t="s">
        <v>91</v>
      </c>
      <c r="E688" s="9">
        <v>4.2240000000000002</v>
      </c>
      <c r="F688" s="5">
        <f>C688*E688</f>
        <v>135527.04000000001</v>
      </c>
      <c r="G688" s="10">
        <v>0.5</v>
      </c>
      <c r="H688" s="5">
        <f>PRODUCT(F688,G688)</f>
        <v>67763.520000000004</v>
      </c>
    </row>
    <row r="689" spans="1:9">
      <c r="A689" s="2"/>
      <c r="B689" s="2" t="s">
        <v>118</v>
      </c>
      <c r="C689" s="2"/>
      <c r="D689" s="2"/>
      <c r="E689" s="2"/>
      <c r="F689" s="2" t="s">
        <v>115</v>
      </c>
      <c r="G689" s="10">
        <v>0.5</v>
      </c>
      <c r="H689" s="11" t="s">
        <v>115</v>
      </c>
    </row>
    <row r="690" spans="1:9">
      <c r="A690" s="2"/>
      <c r="B690" s="2" t="s">
        <v>119</v>
      </c>
      <c r="C690" s="2"/>
      <c r="D690" s="2"/>
      <c r="E690" s="2"/>
      <c r="F690" s="2" t="s">
        <v>115</v>
      </c>
      <c r="G690" s="10">
        <v>0.5</v>
      </c>
      <c r="H690" s="11" t="s">
        <v>115</v>
      </c>
    </row>
    <row r="691" spans="1:9">
      <c r="A691" s="2"/>
      <c r="B691" s="2" t="s">
        <v>120</v>
      </c>
      <c r="C691" s="5">
        <v>32085</v>
      </c>
      <c r="D691" s="2" t="s">
        <v>91</v>
      </c>
      <c r="E691" s="9">
        <v>1.6830000000000001</v>
      </c>
      <c r="F691" s="5">
        <f>C691*E691</f>
        <v>53999.055</v>
      </c>
      <c r="G691" s="10">
        <v>0.5</v>
      </c>
      <c r="H691" s="5">
        <f>PRODUCT(F691,G691)</f>
        <v>26999.5275</v>
      </c>
    </row>
    <row r="692" spans="1:9">
      <c r="A692" s="2"/>
      <c r="B692" s="2" t="s">
        <v>121</v>
      </c>
      <c r="C692" s="5">
        <v>32085</v>
      </c>
      <c r="D692" s="2" t="s">
        <v>91</v>
      </c>
      <c r="E692" s="9">
        <v>23.6</v>
      </c>
      <c r="F692" s="5">
        <f>C692*E692</f>
        <v>757206</v>
      </c>
      <c r="G692" s="10">
        <v>0.5</v>
      </c>
      <c r="H692" s="5">
        <f>PRODUCT(F692,G692)</f>
        <v>378603</v>
      </c>
    </row>
    <row r="693" spans="1:9">
      <c r="A693" s="2"/>
      <c r="B693" s="2" t="s">
        <v>122</v>
      </c>
      <c r="C693" s="5">
        <v>32085</v>
      </c>
      <c r="D693" s="2" t="s">
        <v>91</v>
      </c>
      <c r="E693" s="9">
        <v>116.7</v>
      </c>
      <c r="F693" s="5">
        <f>C693*E693</f>
        <v>3744319.5</v>
      </c>
      <c r="G693" s="10">
        <v>0.5</v>
      </c>
      <c r="H693" s="5">
        <f>PRODUCT(F693,G693)</f>
        <v>1872159.75</v>
      </c>
    </row>
    <row r="694" spans="1:9">
      <c r="A694" s="2"/>
      <c r="B694" s="2" t="s">
        <v>123</v>
      </c>
      <c r="C694" s="2"/>
      <c r="D694" s="2"/>
      <c r="E694" s="2"/>
      <c r="G694" s="2"/>
      <c r="H694" s="2"/>
    </row>
    <row r="695" spans="1:9">
      <c r="A695" s="2"/>
      <c r="B695" s="2"/>
      <c r="C695" s="2"/>
      <c r="D695" s="2"/>
      <c r="E695" s="2"/>
      <c r="G695" s="2"/>
      <c r="H695" s="2"/>
    </row>
    <row r="696" spans="1:9">
      <c r="A696" s="2"/>
      <c r="B696" s="2" t="s">
        <v>95</v>
      </c>
      <c r="C696" s="5">
        <v>32115</v>
      </c>
      <c r="D696" s="2" t="s">
        <v>91</v>
      </c>
      <c r="E696" s="5">
        <v>79.462309139031603</v>
      </c>
      <c r="F696" s="8">
        <v>5103864.1160000004</v>
      </c>
      <c r="G696" s="2"/>
      <c r="H696" s="8">
        <v>2551932.0580000002</v>
      </c>
    </row>
    <row r="697" spans="1:9">
      <c r="A697" s="2"/>
      <c r="B697" s="2"/>
      <c r="C697" s="2"/>
      <c r="D697" s="2"/>
      <c r="E697" s="2"/>
      <c r="G697" s="2"/>
      <c r="H697" s="2"/>
    </row>
    <row r="698" spans="1:9">
      <c r="A698" s="2"/>
      <c r="B698" s="2" t="s">
        <v>96</v>
      </c>
      <c r="C698" s="5">
        <v>10</v>
      </c>
      <c r="D698" s="2" t="s">
        <v>97</v>
      </c>
      <c r="E698" s="5">
        <v>2551932.0580000002</v>
      </c>
      <c r="F698" s="8">
        <v>255193.2058</v>
      </c>
      <c r="G698" s="2"/>
      <c r="H698" s="5">
        <f>PRODUCT(F698,G698)</f>
        <v>255193.2058</v>
      </c>
    </row>
    <row r="699" spans="1:9">
      <c r="A699" s="2"/>
      <c r="B699" s="2" t="s">
        <v>98</v>
      </c>
      <c r="C699" s="5">
        <v>5</v>
      </c>
      <c r="D699" s="2" t="s">
        <v>97</v>
      </c>
      <c r="E699" s="5">
        <v>2807125.2637999998</v>
      </c>
      <c r="F699" s="8">
        <v>140356.26319</v>
      </c>
      <c r="G699" s="2"/>
      <c r="H699" s="5">
        <f>PRODUCT(F699,G699)</f>
        <v>140356.26319</v>
      </c>
    </row>
    <row r="700" spans="1:9">
      <c r="A700" s="2"/>
      <c r="B700" s="2" t="s">
        <v>99</v>
      </c>
      <c r="C700" s="5">
        <v>3</v>
      </c>
      <c r="D700" s="2" t="s">
        <v>97</v>
      </c>
      <c r="E700" s="5">
        <v>2947481.5269900002</v>
      </c>
      <c r="F700" s="8">
        <v>88424.445809700002</v>
      </c>
      <c r="G700" s="2"/>
      <c r="H700" s="5">
        <f>PRODUCT(F700,G700)</f>
        <v>88424.445809700002</v>
      </c>
    </row>
    <row r="701" spans="1:9">
      <c r="A701" s="2"/>
      <c r="B701" s="2" t="s">
        <v>9</v>
      </c>
      <c r="C701" s="5">
        <v>32115</v>
      </c>
      <c r="D701" s="2" t="s">
        <v>91</v>
      </c>
      <c r="E701" s="5">
        <v>94.532336067249005</v>
      </c>
      <c r="F701" s="8">
        <v>5587838.0307996999</v>
      </c>
      <c r="G701" s="2"/>
      <c r="H701" s="8">
        <v>3035905.9727997002</v>
      </c>
    </row>
    <row r="702" spans="1:9">
      <c r="B702" s="3" t="s">
        <v>141</v>
      </c>
      <c r="C702" s="6">
        <v>32085</v>
      </c>
      <c r="D702" s="3" t="s">
        <v>91</v>
      </c>
      <c r="E702" s="6">
        <v>94.620725348284196</v>
      </c>
      <c r="F702" s="6">
        <f>SUM(H680:H695,H697:H700,H702:H702)</f>
        <v>3035905.9727997002</v>
      </c>
      <c r="G702" s="3"/>
      <c r="I702" s="6">
        <f>PRODUCT(F702,G702)</f>
        <v>3035905.9727997002</v>
      </c>
    </row>
    <row r="704" spans="1:9">
      <c r="A704" s="2"/>
      <c r="B704" s="2"/>
      <c r="C704" s="2"/>
      <c r="D704" s="2"/>
      <c r="E704" s="2"/>
      <c r="G704" s="2"/>
      <c r="I704" s="2"/>
    </row>
    <row r="705" spans="1:9">
      <c r="A705" s="2"/>
      <c r="B705" s="2" t="s">
        <v>142</v>
      </c>
      <c r="C705" s="5">
        <v>164455</v>
      </c>
      <c r="D705" s="2" t="s">
        <v>91</v>
      </c>
      <c r="E705" s="5">
        <v>70.726812203336493</v>
      </c>
      <c r="F705" s="8">
        <v>11631377.900899701</v>
      </c>
      <c r="G705" s="2"/>
      <c r="I705" s="8">
        <v>11631377.900899701</v>
      </c>
    </row>
    <row r="706" spans="1:9">
      <c r="A706" s="2"/>
      <c r="B706" s="2"/>
      <c r="C706" s="2"/>
      <c r="D706" s="2"/>
      <c r="E706" s="2"/>
      <c r="G706" s="2"/>
      <c r="I706" s="2"/>
    </row>
    <row r="707" spans="1:9">
      <c r="A707" s="2"/>
      <c r="B707" s="2" t="s">
        <v>126</v>
      </c>
      <c r="C707" s="2"/>
      <c r="D707" s="2"/>
      <c r="E707" s="2"/>
      <c r="G707" s="2"/>
      <c r="I707" s="2"/>
    </row>
    <row r="708" spans="1:9">
      <c r="A708" s="2"/>
      <c r="B708" s="2" t="s">
        <v>99</v>
      </c>
      <c r="C708" s="5">
        <v>1</v>
      </c>
      <c r="D708" s="2" t="s">
        <v>127</v>
      </c>
      <c r="E708" s="2"/>
      <c r="F708" s="2" t="s">
        <v>128</v>
      </c>
      <c r="G708" s="2"/>
      <c r="I708" s="11" t="s">
        <v>128</v>
      </c>
    </row>
    <row r="709" spans="1:9">
      <c r="A709" s="2"/>
      <c r="B709" s="2" t="s">
        <v>129</v>
      </c>
      <c r="C709" s="5">
        <v>5</v>
      </c>
      <c r="D709" s="2" t="s">
        <v>97</v>
      </c>
      <c r="E709" s="5">
        <v>11631377.900899701</v>
      </c>
      <c r="F709" s="8">
        <v>581568.89504498499</v>
      </c>
      <c r="G709" s="2"/>
      <c r="I709" s="5">
        <f>PRODUCT(F709,G709)</f>
        <v>581568.89504498499</v>
      </c>
    </row>
    <row r="710" spans="1:9">
      <c r="A710" s="2"/>
      <c r="B710" s="2"/>
      <c r="C710" s="2"/>
      <c r="D710" s="2"/>
      <c r="E710" s="2"/>
      <c r="G710" s="2"/>
      <c r="I710" s="2"/>
    </row>
    <row r="711" spans="1:9">
      <c r="A711" s="2"/>
      <c r="B711" s="2" t="s">
        <v>130</v>
      </c>
      <c r="C711" s="2"/>
      <c r="D711" s="2"/>
      <c r="E711" s="2"/>
      <c r="G711" s="2"/>
      <c r="I711" s="2"/>
    </row>
    <row r="712" spans="1:9">
      <c r="A712" s="2"/>
      <c r="B712" s="2" t="s">
        <v>131</v>
      </c>
      <c r="C712" s="5">
        <v>3</v>
      </c>
      <c r="D712" s="2" t="s">
        <v>97</v>
      </c>
      <c r="E712" s="5">
        <v>12212946.7959447</v>
      </c>
      <c r="F712" s="8">
        <v>366388.40387834102</v>
      </c>
      <c r="G712" s="2"/>
      <c r="I712" s="5">
        <f>PRODUCT(F712,G712)</f>
        <v>366388.40387834102</v>
      </c>
    </row>
    <row r="713" spans="1:9">
      <c r="A713" s="2"/>
      <c r="B713" s="2"/>
      <c r="C713" s="2"/>
      <c r="D713" s="2"/>
      <c r="E713" s="2"/>
      <c r="G713" s="2"/>
      <c r="I713" s="2"/>
    </row>
    <row r="714" spans="1:9">
      <c r="A714" s="2"/>
      <c r="B714" s="2" t="s">
        <v>132</v>
      </c>
      <c r="C714" s="2"/>
      <c r="D714" s="2"/>
      <c r="E714" s="2"/>
      <c r="G714" s="2"/>
      <c r="I714" s="2"/>
    </row>
    <row r="715" spans="1:9">
      <c r="A715" s="2"/>
      <c r="B715" s="2" t="s">
        <v>133</v>
      </c>
      <c r="C715" s="13">
        <v>5</v>
      </c>
      <c r="D715" s="2" t="s">
        <v>97</v>
      </c>
      <c r="E715" s="5">
        <v>12579335.199823</v>
      </c>
      <c r="F715" s="8">
        <v>628966.75999115</v>
      </c>
      <c r="G715" s="2"/>
      <c r="I715" s="5">
        <f>PRODUCT(F715,G715)</f>
        <v>628966.75999115</v>
      </c>
    </row>
    <row r="716" spans="1:9">
      <c r="A716" s="2"/>
      <c r="B716" s="2" t="s">
        <v>134</v>
      </c>
      <c r="C716" s="13">
        <v>1</v>
      </c>
      <c r="D716" s="2" t="s">
        <v>97</v>
      </c>
      <c r="E716" s="5">
        <v>12579335.199823</v>
      </c>
      <c r="F716" s="8">
        <v>122401.35199823001</v>
      </c>
      <c r="G716" s="2"/>
      <c r="I716" s="5">
        <f>PRODUCT(F716,G716)</f>
        <v>122401.35199823001</v>
      </c>
    </row>
    <row r="717" spans="1:9">
      <c r="A717" s="2"/>
      <c r="B717" s="2" t="s">
        <v>135</v>
      </c>
      <c r="C717" s="2"/>
      <c r="D717" s="2" t="s">
        <v>136</v>
      </c>
      <c r="E717" s="2"/>
      <c r="G717" s="2"/>
      <c r="I717" s="5">
        <f>PRODUCT(F717,G717)</f>
        <v>0</v>
      </c>
    </row>
    <row r="718" spans="1:9">
      <c r="A718" s="2"/>
      <c r="B718" s="2" t="s">
        <v>174</v>
      </c>
      <c r="C718" s="5">
        <v>1</v>
      </c>
      <c r="D718" s="2"/>
      <c r="E718" s="5">
        <v>277984</v>
      </c>
      <c r="F718" s="5">
        <f>C718*E718</f>
        <v>277984</v>
      </c>
      <c r="G718" s="2"/>
      <c r="I718" s="5">
        <f>PRODUCT(F718,G718)</f>
        <v>277984</v>
      </c>
    </row>
    <row r="719" spans="1:9">
      <c r="A719" s="2"/>
      <c r="B719" s="2"/>
      <c r="C719" s="2"/>
      <c r="D719" s="2"/>
      <c r="E719" s="2"/>
      <c r="G719" s="2"/>
      <c r="I719" s="2"/>
    </row>
    <row r="720" spans="1:9">
      <c r="A720" s="2"/>
      <c r="B720" s="2" t="s">
        <v>137</v>
      </c>
      <c r="C720" s="5">
        <v>164455</v>
      </c>
      <c r="D720" s="2" t="s">
        <v>91</v>
      </c>
      <c r="E720" s="5">
        <v>82.750219280729695</v>
      </c>
      <c r="F720" s="8">
        <v>13608687.311812401</v>
      </c>
      <c r="G720" s="2"/>
      <c r="I720" s="8">
        <v>13608687.311812401</v>
      </c>
    </row>
    <row r="721" spans="1:16">
      <c r="B721" s="3" t="s">
        <v>181</v>
      </c>
      <c r="C721" s="3"/>
      <c r="D721" s="3"/>
      <c r="E721" s="3"/>
      <c r="F721" s="6">
        <f>SUM(I616:I704,I706:I719,I721:I721)</f>
        <v>13608687.311812406</v>
      </c>
      <c r="G721" s="3"/>
      <c r="J721" s="6">
        <f>PRODUCT(F721,G721)</f>
        <v>13608687.311812406</v>
      </c>
      <c r="K721" s="6">
        <v>4</v>
      </c>
      <c r="L721" s="3"/>
      <c r="M721" s="3"/>
      <c r="N721" s="14">
        <v>13608687.32</v>
      </c>
      <c r="O721" s="3"/>
      <c r="P721" s="3"/>
    </row>
    <row r="723" spans="1:16">
      <c r="A723" s="3"/>
      <c r="B723" s="3" t="s">
        <v>182</v>
      </c>
    </row>
    <row r="724" spans="1:16">
      <c r="A724" s="2"/>
      <c r="B724" s="2"/>
      <c r="C724" s="2"/>
      <c r="D724" s="2"/>
      <c r="E724" s="2"/>
      <c r="G724" s="2"/>
      <c r="I724" s="2"/>
    </row>
    <row r="725" spans="1:16">
      <c r="A725" s="2"/>
      <c r="B725" s="2"/>
      <c r="C725" s="2"/>
      <c r="D725" s="2"/>
      <c r="E725" s="2"/>
      <c r="G725" s="2"/>
      <c r="I725" s="2"/>
    </row>
    <row r="726" spans="1:16">
      <c r="A726" s="2"/>
      <c r="B726" s="2" t="s">
        <v>183</v>
      </c>
      <c r="C726" s="2"/>
      <c r="D726" s="2"/>
      <c r="E726" s="2"/>
      <c r="G726" s="2"/>
      <c r="I726" s="2"/>
    </row>
    <row r="727" spans="1:16">
      <c r="A727" s="2"/>
      <c r="B727" s="2" t="s">
        <v>88</v>
      </c>
      <c r="C727" s="2"/>
      <c r="D727" s="2"/>
      <c r="E727" s="2"/>
      <c r="G727" s="2"/>
      <c r="I727" s="2"/>
    </row>
    <row r="729" spans="1:16">
      <c r="A729" s="7"/>
      <c r="B729" s="7" t="s">
        <v>89</v>
      </c>
    </row>
    <row r="730" spans="1:16">
      <c r="A730" s="2"/>
      <c r="B730" s="2"/>
      <c r="C730" s="2"/>
      <c r="D730" s="2"/>
      <c r="E730" s="2"/>
      <c r="G730" s="2"/>
      <c r="H730" s="2"/>
    </row>
    <row r="731" spans="1:16">
      <c r="A731" s="2"/>
      <c r="B731" s="2" t="s">
        <v>90</v>
      </c>
      <c r="C731" s="5">
        <v>3892</v>
      </c>
      <c r="D731" s="2" t="s">
        <v>91</v>
      </c>
      <c r="E731" s="5">
        <v>500</v>
      </c>
      <c r="F731" s="5">
        <f>C731*E731</f>
        <v>1946000</v>
      </c>
      <c r="G731" s="2"/>
      <c r="H731" s="5">
        <f>PRODUCT(F731,G731)</f>
        <v>1946000</v>
      </c>
    </row>
    <row r="732" spans="1:16">
      <c r="A732" s="2"/>
      <c r="B732" s="2" t="s">
        <v>168</v>
      </c>
      <c r="C732" s="5">
        <v>10755</v>
      </c>
      <c r="D732" s="2" t="s">
        <v>91</v>
      </c>
      <c r="E732" s="5">
        <v>35</v>
      </c>
      <c r="F732" s="5">
        <f>C732*E732</f>
        <v>376425</v>
      </c>
      <c r="G732" s="2"/>
      <c r="H732" s="5">
        <f>PRODUCT(F732,G732)</f>
        <v>376425</v>
      </c>
    </row>
    <row r="733" spans="1:16">
      <c r="A733" s="2"/>
      <c r="B733" s="2" t="s">
        <v>92</v>
      </c>
      <c r="C733" s="5">
        <v>2</v>
      </c>
      <c r="D733" s="2" t="s">
        <v>93</v>
      </c>
      <c r="E733" s="5">
        <v>150000</v>
      </c>
      <c r="F733" s="5">
        <f>C733*E733</f>
        <v>300000</v>
      </c>
      <c r="G733" s="2"/>
      <c r="H733" s="5">
        <f>PRODUCT(F733,G733)</f>
        <v>300000</v>
      </c>
    </row>
    <row r="734" spans="1:16">
      <c r="A734" s="2"/>
      <c r="B734" s="2" t="s">
        <v>94</v>
      </c>
      <c r="C734" s="5">
        <v>31274</v>
      </c>
      <c r="D734" s="2" t="s">
        <v>91</v>
      </c>
      <c r="E734" s="5">
        <v>5</v>
      </c>
      <c r="F734" s="5">
        <f>C734*E734</f>
        <v>156370</v>
      </c>
      <c r="G734" s="2"/>
      <c r="H734" s="5">
        <f>PRODUCT(F734,G734)</f>
        <v>156370</v>
      </c>
    </row>
    <row r="735" spans="1:16">
      <c r="A735" s="2"/>
      <c r="B735" s="2"/>
      <c r="C735" s="2"/>
      <c r="D735" s="2"/>
      <c r="E735" s="2"/>
      <c r="G735" s="2"/>
      <c r="H735" s="2"/>
    </row>
    <row r="736" spans="1:16">
      <c r="A736" s="2"/>
      <c r="B736" s="2" t="s">
        <v>95</v>
      </c>
      <c r="C736" s="5">
        <v>3892</v>
      </c>
      <c r="D736" s="2" t="s">
        <v>91</v>
      </c>
      <c r="E736" s="5">
        <v>713.97610483042104</v>
      </c>
      <c r="F736" s="8">
        <v>2778795</v>
      </c>
      <c r="G736" s="2"/>
      <c r="H736" s="8">
        <v>2778795</v>
      </c>
    </row>
    <row r="737" spans="1:9">
      <c r="A737" s="2"/>
      <c r="B737" s="2"/>
      <c r="C737" s="2"/>
      <c r="D737" s="2"/>
      <c r="E737" s="2"/>
      <c r="G737" s="2"/>
      <c r="H737" s="2"/>
    </row>
    <row r="738" spans="1:9">
      <c r="A738" s="2"/>
      <c r="B738" s="2" t="s">
        <v>96</v>
      </c>
      <c r="C738" s="5">
        <v>10</v>
      </c>
      <c r="D738" s="2" t="s">
        <v>97</v>
      </c>
      <c r="E738" s="5">
        <v>2778795</v>
      </c>
      <c r="F738" s="8">
        <v>277879.5</v>
      </c>
      <c r="G738" s="2"/>
      <c r="H738" s="5">
        <f>PRODUCT(F738,G738)</f>
        <v>277879.5</v>
      </c>
    </row>
    <row r="739" spans="1:9">
      <c r="A739" s="2"/>
      <c r="B739" s="2" t="s">
        <v>98</v>
      </c>
      <c r="C739" s="5">
        <v>5</v>
      </c>
      <c r="D739" s="2" t="s">
        <v>97</v>
      </c>
      <c r="E739" s="5">
        <v>3056674.5</v>
      </c>
      <c r="F739" s="8">
        <v>152833.72500000001</v>
      </c>
      <c r="G739" s="2"/>
      <c r="H739" s="5">
        <f>PRODUCT(F739,G739)</f>
        <v>152833.72500000001</v>
      </c>
    </row>
    <row r="740" spans="1:9">
      <c r="A740" s="2"/>
      <c r="B740" s="2" t="s">
        <v>99</v>
      </c>
      <c r="C740" s="5">
        <v>3</v>
      </c>
      <c r="D740" s="2" t="s">
        <v>97</v>
      </c>
      <c r="E740" s="5">
        <v>3209508.2250000001</v>
      </c>
      <c r="F740" s="8">
        <v>96285.246750000006</v>
      </c>
      <c r="G740" s="2"/>
      <c r="H740" s="5">
        <f>PRODUCT(F740,G740)</f>
        <v>96285.246750000006</v>
      </c>
    </row>
    <row r="741" spans="1:9">
      <c r="A741" s="2"/>
      <c r="B741" s="2" t="s">
        <v>9</v>
      </c>
      <c r="C741" s="5">
        <v>3892</v>
      </c>
      <c r="D741" s="2" t="s">
        <v>91</v>
      </c>
      <c r="E741" s="5">
        <v>849.38167311151096</v>
      </c>
      <c r="F741" s="8">
        <v>3305793.47175</v>
      </c>
      <c r="G741" s="2"/>
      <c r="H741" s="8">
        <v>3305793.47175</v>
      </c>
    </row>
    <row r="742" spans="1:9">
      <c r="B742" s="3" t="s">
        <v>100</v>
      </c>
      <c r="C742" s="6">
        <v>3892</v>
      </c>
      <c r="D742" s="3" t="s">
        <v>91</v>
      </c>
      <c r="E742" s="6">
        <v>849.38167311151096</v>
      </c>
      <c r="F742" s="6">
        <f>SUM(H725:H735,H737:H740,H742:H742)</f>
        <v>3305793.47175</v>
      </c>
      <c r="G742" s="3"/>
      <c r="I742" s="6">
        <f>PRODUCT(F742,G742)</f>
        <v>3305793.47175</v>
      </c>
    </row>
    <row r="744" spans="1:9">
      <c r="A744" s="7"/>
      <c r="B744" s="7" t="s">
        <v>144</v>
      </c>
    </row>
    <row r="745" spans="1:9">
      <c r="A745" s="2"/>
      <c r="B745" s="2"/>
      <c r="C745" s="2"/>
      <c r="D745" s="2"/>
      <c r="E745" s="2"/>
      <c r="G745" s="2"/>
      <c r="H745" s="2"/>
    </row>
    <row r="746" spans="1:9">
      <c r="A746" s="2"/>
      <c r="B746" s="2" t="s">
        <v>145</v>
      </c>
      <c r="C746" s="2"/>
      <c r="D746" s="2"/>
      <c r="E746" s="2"/>
      <c r="G746" s="2"/>
      <c r="H746" s="2"/>
    </row>
    <row r="747" spans="1:9">
      <c r="A747" s="2"/>
      <c r="B747" s="2"/>
      <c r="C747" s="2"/>
      <c r="D747" s="2"/>
      <c r="E747" s="2"/>
      <c r="G747" s="2"/>
      <c r="H747" s="2"/>
    </row>
    <row r="748" spans="1:9">
      <c r="A748" s="2"/>
      <c r="B748" s="2" t="s">
        <v>184</v>
      </c>
      <c r="C748" s="2"/>
      <c r="D748" s="2" t="s">
        <v>112</v>
      </c>
      <c r="E748" s="2"/>
      <c r="G748" s="2"/>
      <c r="H748" s="2"/>
    </row>
    <row r="749" spans="1:9">
      <c r="A749" s="2"/>
      <c r="B749" s="2"/>
      <c r="C749" s="2"/>
      <c r="D749" s="2"/>
      <c r="E749" s="2"/>
      <c r="G749" s="2"/>
      <c r="H749" s="2"/>
    </row>
    <row r="750" spans="1:9">
      <c r="A750" s="2"/>
      <c r="B750" s="2" t="s">
        <v>185</v>
      </c>
      <c r="C750" s="5">
        <v>2885</v>
      </c>
      <c r="D750" s="2" t="s">
        <v>91</v>
      </c>
      <c r="E750" s="5">
        <v>750</v>
      </c>
      <c r="F750" s="5">
        <f>C750*E750</f>
        <v>2163750</v>
      </c>
      <c r="G750" s="2"/>
      <c r="H750" s="5">
        <f>PRODUCT(F750,G750)</f>
        <v>2163750</v>
      </c>
    </row>
    <row r="751" spans="1:9">
      <c r="A751" s="2"/>
      <c r="B751" s="2" t="s">
        <v>186</v>
      </c>
      <c r="C751" s="5">
        <v>3137</v>
      </c>
      <c r="D751" s="2" t="s">
        <v>91</v>
      </c>
      <c r="E751" s="5">
        <v>750</v>
      </c>
      <c r="F751" s="5">
        <f>C751*E751</f>
        <v>2352750</v>
      </c>
      <c r="G751" s="2"/>
      <c r="H751" s="5">
        <f>PRODUCT(F751,G751)</f>
        <v>2352750</v>
      </c>
    </row>
    <row r="752" spans="1:9">
      <c r="A752" s="2"/>
      <c r="B752" s="2" t="s">
        <v>148</v>
      </c>
      <c r="C752" s="5">
        <v>1903</v>
      </c>
      <c r="D752" s="2" t="s">
        <v>91</v>
      </c>
      <c r="E752" s="5">
        <v>200</v>
      </c>
      <c r="F752" s="5">
        <f>C752*E752</f>
        <v>380600</v>
      </c>
      <c r="G752" s="2"/>
      <c r="H752" s="5">
        <f>PRODUCT(F752,G752)</f>
        <v>380600</v>
      </c>
    </row>
    <row r="753" spans="1:8">
      <c r="A753" s="2"/>
      <c r="B753" s="2" t="s">
        <v>187</v>
      </c>
      <c r="C753" s="5">
        <v>576</v>
      </c>
      <c r="D753" s="2" t="s">
        <v>91</v>
      </c>
      <c r="E753" s="5">
        <v>500</v>
      </c>
      <c r="F753" s="5">
        <f>C753*E753</f>
        <v>288000</v>
      </c>
      <c r="G753" s="2"/>
      <c r="H753" s="5">
        <f>PRODUCT(F753,G753)</f>
        <v>288000</v>
      </c>
    </row>
    <row r="754" spans="1:8">
      <c r="A754" s="2"/>
      <c r="B754" s="2" t="s">
        <v>172</v>
      </c>
      <c r="C754" s="5">
        <v>2328</v>
      </c>
      <c r="D754" s="2" t="s">
        <v>91</v>
      </c>
      <c r="E754" s="5">
        <v>350</v>
      </c>
      <c r="F754" s="5">
        <f>C754*E754</f>
        <v>814800</v>
      </c>
      <c r="G754" s="2"/>
      <c r="H754" s="5">
        <f>PRODUCT(F754,G754)</f>
        <v>814800</v>
      </c>
    </row>
    <row r="755" spans="1:8">
      <c r="A755" s="2"/>
      <c r="B755" s="2"/>
      <c r="C755" s="2"/>
      <c r="D755" s="2"/>
      <c r="E755" s="2"/>
      <c r="G755" s="2"/>
      <c r="H755" s="2"/>
    </row>
    <row r="756" spans="1:8">
      <c r="A756" s="2"/>
      <c r="B756" s="2" t="s">
        <v>188</v>
      </c>
      <c r="C756" s="5">
        <v>3137</v>
      </c>
      <c r="D756" s="2" t="s">
        <v>91</v>
      </c>
      <c r="E756" s="5">
        <v>450</v>
      </c>
      <c r="F756" s="5">
        <f>C756*E756</f>
        <v>1411650</v>
      </c>
      <c r="G756" s="2"/>
      <c r="H756" s="5">
        <f>PRODUCT(F756,G756)</f>
        <v>1411650</v>
      </c>
    </row>
    <row r="757" spans="1:8">
      <c r="A757" s="2"/>
      <c r="B757" s="2" t="s">
        <v>189</v>
      </c>
      <c r="C757" s="5">
        <v>13650</v>
      </c>
      <c r="D757" s="2" t="s">
        <v>91</v>
      </c>
      <c r="E757" s="5">
        <v>20</v>
      </c>
      <c r="F757" s="5">
        <f>C757*E757</f>
        <v>273000</v>
      </c>
      <c r="G757" s="2"/>
      <c r="H757" s="5">
        <f>PRODUCT(F757,G757)</f>
        <v>273000</v>
      </c>
    </row>
    <row r="758" spans="1:8">
      <c r="A758" s="2"/>
      <c r="B758" s="2" t="s">
        <v>190</v>
      </c>
      <c r="C758" s="5">
        <v>1</v>
      </c>
      <c r="D758" s="2" t="s">
        <v>127</v>
      </c>
      <c r="E758" s="5">
        <v>1000000</v>
      </c>
      <c r="F758" s="5">
        <f>C758*E758</f>
        <v>1000000</v>
      </c>
      <c r="G758" s="10">
        <v>0.4</v>
      </c>
      <c r="H758" s="5">
        <f>PRODUCT(F758,G758)</f>
        <v>400000</v>
      </c>
    </row>
    <row r="759" spans="1:8">
      <c r="A759" s="2"/>
      <c r="B759" s="2" t="s">
        <v>191</v>
      </c>
      <c r="C759" s="5">
        <v>337</v>
      </c>
      <c r="D759" s="2" t="s">
        <v>91</v>
      </c>
      <c r="E759" s="5">
        <v>8500</v>
      </c>
      <c r="F759" s="5">
        <f>C759*E759</f>
        <v>2864500</v>
      </c>
      <c r="G759" s="2"/>
      <c r="H759" s="5">
        <f>PRODUCT(F759,G759)</f>
        <v>2864500</v>
      </c>
    </row>
    <row r="760" spans="1:8">
      <c r="A760" s="2"/>
      <c r="B760" s="2" t="s">
        <v>192</v>
      </c>
      <c r="C760" s="5">
        <v>1</v>
      </c>
      <c r="D760" s="2" t="s">
        <v>127</v>
      </c>
      <c r="E760" s="5">
        <v>500000</v>
      </c>
      <c r="F760" s="5">
        <f>C760*E760</f>
        <v>500000</v>
      </c>
      <c r="G760" s="10">
        <v>0.4</v>
      </c>
      <c r="H760" s="5">
        <f>PRODUCT(F760,G760)</f>
        <v>200000</v>
      </c>
    </row>
    <row r="761" spans="1:8">
      <c r="A761" s="2"/>
      <c r="B761" s="2" t="s">
        <v>152</v>
      </c>
      <c r="C761" s="5">
        <v>1</v>
      </c>
      <c r="D761" s="2" t="s">
        <v>127</v>
      </c>
      <c r="E761" s="5">
        <v>250000</v>
      </c>
      <c r="F761" s="5">
        <f>C761*E761</f>
        <v>250000</v>
      </c>
      <c r="G761" s="10">
        <v>0.4</v>
      </c>
      <c r="H761" s="5">
        <f>PRODUCT(F761,G761)</f>
        <v>100000</v>
      </c>
    </row>
    <row r="762" spans="1:8">
      <c r="A762" s="2"/>
      <c r="B762" s="2" t="s">
        <v>153</v>
      </c>
      <c r="C762" s="5">
        <v>1</v>
      </c>
      <c r="D762" s="2" t="s">
        <v>127</v>
      </c>
      <c r="E762" s="5">
        <v>250000</v>
      </c>
      <c r="F762" s="5">
        <f>C762*E762</f>
        <v>250000</v>
      </c>
      <c r="G762" s="10">
        <v>0.4</v>
      </c>
      <c r="H762" s="5">
        <f>PRODUCT(F762,G762)</f>
        <v>100000</v>
      </c>
    </row>
    <row r="763" spans="1:8">
      <c r="A763" s="2"/>
      <c r="B763" s="2" t="s">
        <v>154</v>
      </c>
      <c r="C763" s="5">
        <v>1</v>
      </c>
      <c r="D763" s="2" t="s">
        <v>127</v>
      </c>
      <c r="E763" s="5">
        <v>250000</v>
      </c>
      <c r="F763" s="5">
        <f>C763*E763</f>
        <v>250000</v>
      </c>
      <c r="G763" s="10">
        <v>0.4</v>
      </c>
      <c r="H763" s="5">
        <f>PRODUCT(F763,G763)</f>
        <v>100000</v>
      </c>
    </row>
    <row r="764" spans="1:8">
      <c r="A764" s="2"/>
      <c r="B764" s="2" t="s">
        <v>193</v>
      </c>
      <c r="C764" s="5">
        <v>1</v>
      </c>
      <c r="D764" s="2" t="s">
        <v>127</v>
      </c>
      <c r="E764" s="5">
        <v>750000</v>
      </c>
      <c r="F764" s="5">
        <f>C764*E764</f>
        <v>750000</v>
      </c>
      <c r="G764" s="10">
        <v>0.4</v>
      </c>
      <c r="H764" s="5">
        <f>PRODUCT(F764,G764)</f>
        <v>300000</v>
      </c>
    </row>
    <row r="765" spans="1:8">
      <c r="A765" s="2"/>
      <c r="B765" s="2" t="s">
        <v>95</v>
      </c>
      <c r="C765" s="5">
        <v>42635</v>
      </c>
      <c r="D765" s="2" t="s">
        <v>91</v>
      </c>
      <c r="E765" s="5">
        <v>275.57288612642202</v>
      </c>
      <c r="F765" s="8">
        <v>13549050</v>
      </c>
      <c r="G765" s="2"/>
      <c r="H765" s="8">
        <v>11749050</v>
      </c>
    </row>
    <row r="766" spans="1:8">
      <c r="A766" s="2"/>
      <c r="B766" s="2"/>
      <c r="C766" s="2"/>
      <c r="D766" s="2"/>
      <c r="E766" s="2"/>
      <c r="G766" s="2"/>
      <c r="H766" s="2"/>
    </row>
    <row r="767" spans="1:8">
      <c r="A767" s="2"/>
      <c r="B767" s="2" t="s">
        <v>96</v>
      </c>
      <c r="C767" s="5">
        <v>10</v>
      </c>
      <c r="D767" s="2" t="s">
        <v>97</v>
      </c>
      <c r="E767" s="5">
        <v>11749050</v>
      </c>
      <c r="F767" s="8">
        <v>1174905</v>
      </c>
      <c r="G767" s="2"/>
      <c r="H767" s="5">
        <f>PRODUCT(F767,G767)</f>
        <v>1174905</v>
      </c>
    </row>
    <row r="768" spans="1:8">
      <c r="A768" s="2"/>
      <c r="B768" s="2" t="s">
        <v>98</v>
      </c>
      <c r="C768" s="5">
        <v>5</v>
      </c>
      <c r="D768" s="2" t="s">
        <v>97</v>
      </c>
      <c r="E768" s="5">
        <v>12923955</v>
      </c>
      <c r="F768" s="8">
        <v>646197.75</v>
      </c>
      <c r="G768" s="2"/>
      <c r="H768" s="5">
        <f>PRODUCT(F768,G768)</f>
        <v>646197.75</v>
      </c>
    </row>
    <row r="769" spans="1:13">
      <c r="A769" s="2"/>
      <c r="B769" s="2" t="s">
        <v>99</v>
      </c>
      <c r="C769" s="5">
        <v>3</v>
      </c>
      <c r="D769" s="2" t="s">
        <v>97</v>
      </c>
      <c r="E769" s="5">
        <v>13570152.75</v>
      </c>
      <c r="F769" s="8">
        <v>407104.58250000002</v>
      </c>
      <c r="G769" s="2"/>
      <c r="H769" s="5">
        <f>PRODUCT(F769,G769)</f>
        <v>407104.58250000002</v>
      </c>
    </row>
    <row r="770" spans="1:13">
      <c r="A770" s="2"/>
      <c r="B770" s="2" t="s">
        <v>9</v>
      </c>
      <c r="C770" s="5">
        <v>42653</v>
      </c>
      <c r="D770" s="2" t="s">
        <v>91</v>
      </c>
      <c r="E770" s="5">
        <v>327.69693415468998</v>
      </c>
      <c r="F770" s="8">
        <v>15777257.3325</v>
      </c>
      <c r="G770" s="2"/>
      <c r="H770" s="8">
        <v>13977257.3325</v>
      </c>
    </row>
    <row r="771" spans="1:13">
      <c r="B771" s="3" t="s">
        <v>156</v>
      </c>
      <c r="C771" s="6">
        <v>13650</v>
      </c>
      <c r="D771" s="3" t="s">
        <v>91</v>
      </c>
      <c r="E771" s="6">
        <v>1023.97489615385</v>
      </c>
      <c r="F771" s="6">
        <f>SUM(H745:H764,H766:H769,H771:H771)</f>
        <v>13977257.3325</v>
      </c>
      <c r="G771" s="3"/>
      <c r="I771" s="6">
        <f>PRODUCT(F771,G771)</f>
        <v>13977257.3325</v>
      </c>
    </row>
    <row r="773" spans="1:13">
      <c r="A773" s="7"/>
      <c r="B773" s="7" t="s">
        <v>101</v>
      </c>
    </row>
    <row r="774" spans="1:13">
      <c r="A774" s="2"/>
      <c r="B774" s="2"/>
      <c r="C774" s="2"/>
      <c r="D774" s="2"/>
      <c r="E774" s="2"/>
      <c r="G774" s="2"/>
      <c r="H774" s="2"/>
      <c r="K774" s="2"/>
      <c r="L774" s="2"/>
      <c r="M774" s="2"/>
    </row>
    <row r="775" spans="1:13">
      <c r="A775" s="2"/>
      <c r="B775" s="2" t="s">
        <v>101</v>
      </c>
      <c r="C775" s="2"/>
      <c r="D775" s="2"/>
      <c r="E775" s="2"/>
      <c r="G775" s="2"/>
      <c r="H775" s="2"/>
      <c r="K775" s="2"/>
      <c r="L775" s="2"/>
      <c r="M775" s="2"/>
    </row>
    <row r="776" spans="1:13">
      <c r="A776" s="2"/>
      <c r="B776" s="2" t="s">
        <v>102</v>
      </c>
      <c r="C776" s="5">
        <v>3084</v>
      </c>
      <c r="D776" s="2" t="s">
        <v>91</v>
      </c>
      <c r="E776" s="5">
        <v>300</v>
      </c>
      <c r="F776" s="5">
        <f>C776*E776</f>
        <v>925200</v>
      </c>
      <c r="G776" s="2"/>
      <c r="H776" s="5">
        <f>PRODUCT(F776,G776)</f>
        <v>925200</v>
      </c>
      <c r="K776" s="2"/>
      <c r="L776" s="5">
        <v>150</v>
      </c>
      <c r="M776" s="8">
        <v>186.45</v>
      </c>
    </row>
    <row r="777" spans="1:13">
      <c r="A777" s="2"/>
      <c r="B777" s="2" t="s">
        <v>194</v>
      </c>
      <c r="C777" s="5">
        <v>1</v>
      </c>
      <c r="D777" s="2" t="s">
        <v>127</v>
      </c>
      <c r="E777" s="5">
        <v>1000000</v>
      </c>
      <c r="F777" s="5">
        <f>C777*E777</f>
        <v>1000000</v>
      </c>
      <c r="G777" s="2"/>
      <c r="H777" s="5">
        <f>PRODUCT(F777,G777)</f>
        <v>1000000</v>
      </c>
      <c r="K777" s="2"/>
      <c r="L777" s="2"/>
      <c r="M777" s="2"/>
    </row>
    <row r="778" spans="1:13">
      <c r="A778" s="2"/>
      <c r="B778" s="2" t="s">
        <v>103</v>
      </c>
      <c r="C778" s="5">
        <v>2912</v>
      </c>
      <c r="D778" s="2" t="s">
        <v>104</v>
      </c>
      <c r="E778" s="5">
        <v>120</v>
      </c>
      <c r="F778" s="5">
        <f>C778*E778</f>
        <v>349440</v>
      </c>
      <c r="G778" s="2"/>
      <c r="H778" s="5">
        <f>PRODUCT(F778,G778)</f>
        <v>349440</v>
      </c>
      <c r="K778" s="2"/>
      <c r="L778" s="5">
        <v>200</v>
      </c>
      <c r="M778" s="8">
        <v>248.6</v>
      </c>
    </row>
    <row r="779" spans="1:13">
      <c r="A779" s="2"/>
      <c r="B779" s="2" t="s">
        <v>105</v>
      </c>
      <c r="C779" s="5">
        <v>36.4</v>
      </c>
      <c r="D779" s="2" t="s">
        <v>93</v>
      </c>
      <c r="E779" s="5">
        <v>6000</v>
      </c>
      <c r="F779" s="5">
        <f>C779*E779</f>
        <v>218400</v>
      </c>
      <c r="G779" s="2"/>
      <c r="H779" s="5">
        <f>PRODUCT(F779,G779)</f>
        <v>218400</v>
      </c>
      <c r="K779" s="2"/>
      <c r="L779" s="5">
        <v>10000</v>
      </c>
      <c r="M779" s="8">
        <v>12430</v>
      </c>
    </row>
    <row r="780" spans="1:13">
      <c r="A780" s="2"/>
      <c r="B780" s="2" t="s">
        <v>106</v>
      </c>
      <c r="C780" s="5">
        <v>3084</v>
      </c>
      <c r="D780" s="2" t="s">
        <v>91</v>
      </c>
      <c r="E780" s="5">
        <v>12</v>
      </c>
      <c r="F780" s="5">
        <f>C780*E780</f>
        <v>37008</v>
      </c>
      <c r="G780" s="2"/>
      <c r="H780" s="5">
        <f>PRODUCT(F780,G780)</f>
        <v>37008</v>
      </c>
      <c r="K780" s="2"/>
      <c r="L780" s="5">
        <v>10</v>
      </c>
      <c r="M780" s="8">
        <v>12.43</v>
      </c>
    </row>
    <row r="781" spans="1:13">
      <c r="A781" s="2"/>
      <c r="B781" s="2" t="s">
        <v>107</v>
      </c>
      <c r="C781" s="5">
        <v>3084</v>
      </c>
      <c r="D781" s="2" t="s">
        <v>91</v>
      </c>
      <c r="E781" s="5">
        <v>20</v>
      </c>
      <c r="F781" s="5">
        <f>C781*E781</f>
        <v>61680</v>
      </c>
      <c r="G781" s="2"/>
      <c r="H781" s="5">
        <f>PRODUCT(F781,G781)</f>
        <v>61680</v>
      </c>
      <c r="K781" s="2"/>
      <c r="L781" s="2"/>
      <c r="M781" s="2"/>
    </row>
    <row r="782" spans="1:13">
      <c r="A782" s="2"/>
      <c r="B782" s="2"/>
      <c r="C782" s="2"/>
      <c r="D782" s="2"/>
      <c r="E782" s="2"/>
      <c r="G782" s="2"/>
      <c r="H782" s="2"/>
      <c r="K782" s="2"/>
      <c r="L782" s="2"/>
      <c r="M782" s="2"/>
    </row>
    <row r="783" spans="1:13">
      <c r="A783" s="2"/>
      <c r="B783" s="2" t="s">
        <v>95</v>
      </c>
      <c r="C783" s="5">
        <v>3084</v>
      </c>
      <c r="D783" s="2" t="s">
        <v>91</v>
      </c>
      <c r="E783" s="5">
        <v>840.37872892347605</v>
      </c>
      <c r="F783" s="8">
        <v>2591728</v>
      </c>
      <c r="G783" s="2"/>
      <c r="H783" s="8">
        <v>2591728</v>
      </c>
      <c r="K783" s="2"/>
      <c r="L783" s="2"/>
      <c r="M783" s="2"/>
    </row>
    <row r="784" spans="1:13">
      <c r="A784" s="2"/>
      <c r="B784" s="2"/>
      <c r="C784" s="2"/>
      <c r="D784" s="2"/>
      <c r="E784" s="2"/>
      <c r="G784" s="2"/>
      <c r="H784" s="2"/>
      <c r="K784" s="2"/>
      <c r="L784" s="2"/>
      <c r="M784" s="2"/>
    </row>
    <row r="785" spans="1:13">
      <c r="A785" s="2"/>
      <c r="B785" s="2" t="s">
        <v>96</v>
      </c>
      <c r="C785" s="5">
        <v>10</v>
      </c>
      <c r="D785" s="2" t="s">
        <v>97</v>
      </c>
      <c r="E785" s="5">
        <v>2653408</v>
      </c>
      <c r="F785" s="8">
        <v>265340.79999999999</v>
      </c>
      <c r="G785" s="2"/>
      <c r="H785" s="5">
        <f>PRODUCT(F785,G785)</f>
        <v>265340.79999999999</v>
      </c>
      <c r="K785" s="2"/>
      <c r="L785" s="2"/>
      <c r="M785" s="2"/>
    </row>
    <row r="786" spans="1:13">
      <c r="A786" s="2"/>
      <c r="B786" s="2" t="s">
        <v>98</v>
      </c>
      <c r="C786" s="5">
        <v>5</v>
      </c>
      <c r="D786" s="2" t="s">
        <v>97</v>
      </c>
      <c r="E786" s="5">
        <v>2918748.8</v>
      </c>
      <c r="F786" s="8">
        <v>145937.44</v>
      </c>
      <c r="G786" s="2"/>
      <c r="H786" s="5">
        <f>PRODUCT(F786,G786)</f>
        <v>145937.44</v>
      </c>
      <c r="K786" s="2"/>
      <c r="L786" s="2"/>
      <c r="M786" s="2"/>
    </row>
    <row r="787" spans="1:13">
      <c r="A787" s="2"/>
      <c r="B787" s="2" t="s">
        <v>99</v>
      </c>
      <c r="C787" s="5">
        <v>3</v>
      </c>
      <c r="D787" s="2" t="s">
        <v>97</v>
      </c>
      <c r="E787" s="5">
        <v>3064686.24</v>
      </c>
      <c r="F787" s="8">
        <v>91940.587199999994</v>
      </c>
      <c r="G787" s="2"/>
      <c r="H787" s="5">
        <f>PRODUCT(F787,G787)</f>
        <v>91940.587199999994</v>
      </c>
      <c r="K787" s="2"/>
      <c r="L787" s="2"/>
      <c r="M787" s="2"/>
    </row>
    <row r="788" spans="1:13">
      <c r="A788" s="2"/>
      <c r="B788" s="2" t="s">
        <v>9</v>
      </c>
      <c r="C788" s="5">
        <v>3084</v>
      </c>
      <c r="D788" s="2" t="s">
        <v>91</v>
      </c>
      <c r="E788" s="5">
        <v>1003.54955486381</v>
      </c>
      <c r="F788" s="8">
        <v>3094946.8272000002</v>
      </c>
      <c r="G788" s="2"/>
      <c r="H788" s="8">
        <v>3094946.8272000002</v>
      </c>
      <c r="K788" s="2"/>
      <c r="L788" s="2"/>
      <c r="M788" s="2"/>
    </row>
    <row r="789" spans="1:13">
      <c r="B789" s="3" t="s">
        <v>108</v>
      </c>
      <c r="C789" s="6">
        <v>2161</v>
      </c>
      <c r="D789" s="3" t="s">
        <v>91</v>
      </c>
      <c r="E789" s="6">
        <v>1432.18270578436</v>
      </c>
      <c r="F789" s="6">
        <f>SUM(H774:H782,H784:H787,H789:H789)</f>
        <v>3094946.8271999997</v>
      </c>
      <c r="G789" s="3"/>
      <c r="I789" s="6">
        <f>PRODUCT(F789,G789)</f>
        <v>3094946.8271999997</v>
      </c>
    </row>
    <row r="791" spans="1:13">
      <c r="A791" s="7"/>
      <c r="B791" s="7" t="s">
        <v>109</v>
      </c>
    </row>
    <row r="792" spans="1:13">
      <c r="A792" s="2"/>
      <c r="B792" s="2"/>
      <c r="C792" s="2"/>
      <c r="D792" s="2"/>
      <c r="E792" s="2"/>
      <c r="G792" s="2"/>
      <c r="H792" s="2"/>
    </row>
    <row r="793" spans="1:13">
      <c r="A793" s="2"/>
      <c r="B793" s="2" t="s">
        <v>110</v>
      </c>
      <c r="C793" s="2"/>
      <c r="D793" s="2"/>
      <c r="E793" s="2"/>
      <c r="G793" s="2"/>
      <c r="H793" s="2"/>
    </row>
    <row r="794" spans="1:13">
      <c r="A794" s="2"/>
      <c r="B794" s="2"/>
      <c r="C794" s="2"/>
      <c r="D794" s="2"/>
      <c r="E794" s="2"/>
      <c r="G794" s="2"/>
      <c r="H794" s="2"/>
    </row>
    <row r="795" spans="1:13">
      <c r="A795" s="2"/>
      <c r="B795" s="2" t="s">
        <v>111</v>
      </c>
      <c r="C795" s="2"/>
      <c r="D795" s="2" t="s">
        <v>112</v>
      </c>
      <c r="E795" s="2"/>
      <c r="G795" s="2"/>
      <c r="H795" s="2"/>
    </row>
    <row r="796" spans="1:13">
      <c r="A796" s="2"/>
      <c r="B796" s="2"/>
      <c r="C796" s="2"/>
      <c r="D796" s="2"/>
      <c r="E796" s="2"/>
      <c r="G796" s="2"/>
      <c r="H796" s="2"/>
    </row>
    <row r="797" spans="1:13">
      <c r="A797" s="2"/>
      <c r="B797" s="2" t="s">
        <v>195</v>
      </c>
      <c r="C797" s="5">
        <v>800</v>
      </c>
      <c r="D797" s="2" t="s">
        <v>104</v>
      </c>
      <c r="E797" s="5">
        <v>3500</v>
      </c>
      <c r="F797" s="5">
        <f>C797*E797</f>
        <v>2800000</v>
      </c>
      <c r="G797" s="2"/>
      <c r="H797" s="5">
        <f>PRODUCT(F797,G797)</f>
        <v>2800000</v>
      </c>
    </row>
    <row r="798" spans="1:13">
      <c r="A798" s="2"/>
      <c r="B798" s="2" t="s">
        <v>196</v>
      </c>
      <c r="C798" s="5">
        <v>200</v>
      </c>
      <c r="D798" s="2" t="s">
        <v>104</v>
      </c>
      <c r="E798" s="5">
        <v>15000</v>
      </c>
      <c r="F798" s="5">
        <f>C798*E798</f>
        <v>3000000</v>
      </c>
      <c r="G798" s="2"/>
      <c r="H798" s="5">
        <f>PRODUCT(F798,G798)</f>
        <v>3000000</v>
      </c>
    </row>
    <row r="799" spans="1:13">
      <c r="A799" s="2"/>
      <c r="B799" s="2" t="s">
        <v>197</v>
      </c>
      <c r="C799" s="5">
        <v>10500</v>
      </c>
      <c r="D799" s="2" t="s">
        <v>198</v>
      </c>
      <c r="E799" s="5">
        <v>200</v>
      </c>
      <c r="F799" s="5">
        <f>C799*E799</f>
        <v>2100000</v>
      </c>
      <c r="G799" s="2"/>
      <c r="H799" s="5">
        <f>PRODUCT(F799,G799)</f>
        <v>2100000</v>
      </c>
    </row>
    <row r="800" spans="1:13">
      <c r="A800" s="2"/>
      <c r="B800" s="2" t="s">
        <v>113</v>
      </c>
      <c r="C800" s="5">
        <v>42658</v>
      </c>
      <c r="D800" s="2" t="s">
        <v>91</v>
      </c>
      <c r="E800" s="9">
        <v>7.117</v>
      </c>
      <c r="F800" s="5">
        <f>C800*E800</f>
        <v>303596.98599999998</v>
      </c>
      <c r="G800" s="10">
        <v>0.5</v>
      </c>
      <c r="H800" s="5">
        <f>PRODUCT(F800,G800)</f>
        <v>151798.49299999999</v>
      </c>
    </row>
    <row r="801" spans="1:9">
      <c r="A801" s="2"/>
      <c r="B801" s="2" t="s">
        <v>116</v>
      </c>
      <c r="C801" s="5">
        <v>2881</v>
      </c>
      <c r="D801" s="2" t="s">
        <v>91</v>
      </c>
      <c r="E801" s="9">
        <v>25.827999999999999</v>
      </c>
      <c r="F801" s="5">
        <f>C801*E801</f>
        <v>74410.467999999993</v>
      </c>
      <c r="G801" s="10">
        <v>0.5</v>
      </c>
      <c r="H801" s="5">
        <f>PRODUCT(F801,G801)</f>
        <v>37205.233999999997</v>
      </c>
    </row>
    <row r="802" spans="1:9">
      <c r="A802" s="2"/>
      <c r="B802" s="2" t="s">
        <v>117</v>
      </c>
      <c r="C802" s="5">
        <v>42658</v>
      </c>
      <c r="D802" s="2" t="s">
        <v>91</v>
      </c>
      <c r="E802" s="9">
        <v>4.2240000000000002</v>
      </c>
      <c r="F802" s="5">
        <f>C802*E802</f>
        <v>180187.39200000002</v>
      </c>
      <c r="G802" s="10">
        <v>0.5</v>
      </c>
      <c r="H802" s="5">
        <f>PRODUCT(F802,G802)</f>
        <v>90093.696000000011</v>
      </c>
    </row>
    <row r="803" spans="1:9">
      <c r="A803" s="2"/>
      <c r="B803" s="2" t="s">
        <v>118</v>
      </c>
      <c r="C803" s="2"/>
      <c r="D803" s="2"/>
      <c r="E803" s="2"/>
      <c r="F803" s="2" t="s">
        <v>115</v>
      </c>
      <c r="G803" s="10">
        <v>0.5</v>
      </c>
      <c r="H803" s="11" t="s">
        <v>115</v>
      </c>
    </row>
    <row r="804" spans="1:9">
      <c r="A804" s="2"/>
      <c r="B804" s="2" t="s">
        <v>119</v>
      </c>
      <c r="C804" s="2"/>
      <c r="D804" s="2"/>
      <c r="E804" s="2"/>
      <c r="F804" s="2" t="s">
        <v>115</v>
      </c>
      <c r="G804" s="10">
        <v>0.5</v>
      </c>
      <c r="H804" s="11" t="s">
        <v>115</v>
      </c>
    </row>
    <row r="805" spans="1:9">
      <c r="A805" s="2"/>
      <c r="B805" s="2" t="s">
        <v>120</v>
      </c>
      <c r="C805" s="5">
        <v>42658</v>
      </c>
      <c r="D805" s="2" t="s">
        <v>91</v>
      </c>
      <c r="E805" s="9">
        <v>1.6830000000000001</v>
      </c>
      <c r="F805" s="5">
        <f>C805*E805</f>
        <v>71793.414000000004</v>
      </c>
      <c r="G805" s="10">
        <v>0.5</v>
      </c>
      <c r="H805" s="5">
        <f>PRODUCT(F805,G805)</f>
        <v>35896.707000000002</v>
      </c>
    </row>
    <row r="806" spans="1:9">
      <c r="A806" s="2"/>
      <c r="B806" s="2" t="s">
        <v>121</v>
      </c>
      <c r="C806" s="5">
        <v>42658</v>
      </c>
      <c r="D806" s="2" t="s">
        <v>91</v>
      </c>
      <c r="E806" s="9">
        <v>23.6</v>
      </c>
      <c r="F806" s="5">
        <f>C806*E806</f>
        <v>1006728.8</v>
      </c>
      <c r="G806" s="10">
        <v>0.5</v>
      </c>
      <c r="H806" s="5">
        <f>PRODUCT(F806,G806)</f>
        <v>503364.4</v>
      </c>
    </row>
    <row r="807" spans="1:9">
      <c r="A807" s="2"/>
      <c r="B807" s="2" t="s">
        <v>122</v>
      </c>
      <c r="C807" s="5">
        <v>42658</v>
      </c>
      <c r="D807" s="2" t="s">
        <v>91</v>
      </c>
      <c r="E807" s="5">
        <v>116.7</v>
      </c>
      <c r="F807" s="5">
        <f>C807*E807</f>
        <v>4978188.6000000006</v>
      </c>
      <c r="G807" s="10">
        <v>0.5</v>
      </c>
      <c r="H807" s="5">
        <f>PRODUCT(F807,G807)</f>
        <v>2489094.3000000003</v>
      </c>
    </row>
    <row r="808" spans="1:9">
      <c r="A808" s="2"/>
      <c r="B808" s="2"/>
      <c r="C808" s="2"/>
      <c r="D808" s="2"/>
      <c r="E808" s="2"/>
      <c r="G808" s="2"/>
      <c r="H808" s="2"/>
    </row>
    <row r="809" spans="1:9">
      <c r="A809" s="2"/>
      <c r="B809" s="2" t="s">
        <v>95</v>
      </c>
      <c r="C809" s="5">
        <v>42658</v>
      </c>
      <c r="D809" s="2" t="s">
        <v>91</v>
      </c>
      <c r="E809" s="5">
        <v>262.72804233672503</v>
      </c>
      <c r="F809" s="8">
        <v>14514905.66</v>
      </c>
      <c r="G809" s="2"/>
      <c r="H809" s="8">
        <v>11207452.83</v>
      </c>
    </row>
    <row r="810" spans="1:9">
      <c r="A810" s="2"/>
      <c r="B810" s="2"/>
      <c r="C810" s="2"/>
      <c r="D810" s="2"/>
      <c r="E810" s="2"/>
      <c r="G810" s="2"/>
      <c r="H810" s="2"/>
    </row>
    <row r="811" spans="1:9">
      <c r="A811" s="2"/>
      <c r="B811" s="2" t="s">
        <v>96</v>
      </c>
      <c r="C811" s="5">
        <v>10</v>
      </c>
      <c r="D811" s="2" t="s">
        <v>97</v>
      </c>
      <c r="E811" s="5">
        <v>11207452.83</v>
      </c>
      <c r="F811" s="8">
        <v>1120745.2830000001</v>
      </c>
      <c r="G811" s="2"/>
      <c r="H811" s="5">
        <f>PRODUCT(F811,G811)</f>
        <v>1120745.2830000001</v>
      </c>
    </row>
    <row r="812" spans="1:9">
      <c r="A812" s="2"/>
      <c r="B812" s="2" t="s">
        <v>98</v>
      </c>
      <c r="C812" s="5">
        <v>5</v>
      </c>
      <c r="D812" s="2" t="s">
        <v>97</v>
      </c>
      <c r="E812" s="5">
        <v>12328198.113</v>
      </c>
      <c r="F812" s="8">
        <v>616409.90564999997</v>
      </c>
      <c r="G812" s="2"/>
      <c r="H812" s="5">
        <f>PRODUCT(F812,G812)</f>
        <v>616409.90564999997</v>
      </c>
    </row>
    <row r="813" spans="1:9">
      <c r="A813" s="2"/>
      <c r="B813" s="2" t="s">
        <v>99</v>
      </c>
      <c r="C813" s="5">
        <v>3</v>
      </c>
      <c r="D813" s="2" t="s">
        <v>97</v>
      </c>
      <c r="E813" s="5">
        <v>12944608.018650001</v>
      </c>
      <c r="F813" s="8">
        <v>388338.2405595</v>
      </c>
      <c r="G813" s="2"/>
      <c r="H813" s="5">
        <f>PRODUCT(F813,G813)</f>
        <v>388338.2405595</v>
      </c>
    </row>
    <row r="814" spans="1:9">
      <c r="A814" s="2"/>
      <c r="B814" s="2" t="s">
        <v>9</v>
      </c>
      <c r="C814" s="5">
        <v>42676</v>
      </c>
      <c r="D814" s="2" t="s">
        <v>91</v>
      </c>
      <c r="E814" s="5">
        <v>312.42258550964198</v>
      </c>
      <c r="F814" s="8">
        <v>16640399.089209501</v>
      </c>
      <c r="G814" s="2"/>
      <c r="H814" s="8">
        <v>13332946.259209501</v>
      </c>
    </row>
    <row r="815" spans="1:9">
      <c r="B815" s="3" t="s">
        <v>124</v>
      </c>
      <c r="C815" s="6">
        <v>42658</v>
      </c>
      <c r="D815" s="3" t="s">
        <v>91</v>
      </c>
      <c r="E815" s="6">
        <v>312.55441556588403</v>
      </c>
      <c r="F815" s="6">
        <f>SUM(H792:H808,H810:H813,H815:H815)</f>
        <v>13332946.259209501</v>
      </c>
      <c r="G815" s="3"/>
      <c r="I815" s="6">
        <f>PRODUCT(F815,G815)</f>
        <v>13332946.259209501</v>
      </c>
    </row>
    <row r="817" spans="1:9">
      <c r="A817" s="2"/>
      <c r="B817" s="2"/>
      <c r="C817" s="2"/>
      <c r="D817" s="2"/>
      <c r="E817" s="2"/>
      <c r="G817" s="2"/>
      <c r="I817" s="2"/>
    </row>
    <row r="818" spans="1:9">
      <c r="A818" s="2"/>
      <c r="B818" s="2" t="s">
        <v>125</v>
      </c>
      <c r="C818" s="5">
        <v>62436</v>
      </c>
      <c r="D818" s="2" t="s">
        <v>91</v>
      </c>
      <c r="E818" s="5">
        <v>539.92798851078703</v>
      </c>
      <c r="F818" s="8">
        <v>33710943.890659504</v>
      </c>
      <c r="G818" s="2"/>
      <c r="I818" s="8">
        <v>33710943.890659504</v>
      </c>
    </row>
    <row r="819" spans="1:9">
      <c r="A819" s="2"/>
      <c r="B819" s="2"/>
      <c r="C819" s="2"/>
      <c r="D819" s="2"/>
      <c r="E819" s="2"/>
      <c r="G819" s="2"/>
      <c r="I819" s="2"/>
    </row>
    <row r="820" spans="1:9">
      <c r="A820" s="2"/>
      <c r="B820" s="2" t="s">
        <v>126</v>
      </c>
      <c r="C820" s="2"/>
      <c r="D820" s="2"/>
      <c r="E820" s="2"/>
      <c r="G820" s="2"/>
      <c r="I820" s="2"/>
    </row>
    <row r="821" spans="1:9">
      <c r="A821" s="2"/>
      <c r="B821" s="2" t="s">
        <v>99</v>
      </c>
      <c r="C821" s="5">
        <v>1</v>
      </c>
      <c r="D821" s="2" t="s">
        <v>127</v>
      </c>
      <c r="E821" s="2"/>
      <c r="F821" s="2" t="s">
        <v>128</v>
      </c>
      <c r="G821" s="2"/>
      <c r="I821" s="11" t="s">
        <v>128</v>
      </c>
    </row>
    <row r="822" spans="1:9">
      <c r="A822" s="2"/>
      <c r="B822" s="2" t="s">
        <v>129</v>
      </c>
      <c r="C822" s="5">
        <v>5</v>
      </c>
      <c r="D822" s="2" t="s">
        <v>97</v>
      </c>
      <c r="E822" s="5">
        <v>33710943.890659504</v>
      </c>
      <c r="F822" s="12">
        <v>1685547.19453298</v>
      </c>
      <c r="G822" s="2"/>
      <c r="I822" s="5">
        <f>PRODUCT(F822,G822)</f>
        <v>1685547.19453298</v>
      </c>
    </row>
    <row r="823" spans="1:9">
      <c r="A823" s="2"/>
      <c r="B823" s="2"/>
      <c r="C823" s="2"/>
      <c r="D823" s="2"/>
      <c r="E823" s="2"/>
      <c r="G823" s="2"/>
      <c r="I823" s="2"/>
    </row>
    <row r="824" spans="1:9">
      <c r="A824" s="2"/>
      <c r="B824" s="2" t="s">
        <v>130</v>
      </c>
      <c r="C824" s="2"/>
      <c r="D824" s="2"/>
      <c r="E824" s="2"/>
      <c r="G824" s="2"/>
      <c r="I824" s="2"/>
    </row>
    <row r="825" spans="1:9">
      <c r="A825" s="2"/>
      <c r="B825" s="2" t="s">
        <v>131</v>
      </c>
      <c r="C825" s="5">
        <v>3</v>
      </c>
      <c r="D825" s="2" t="s">
        <v>97</v>
      </c>
      <c r="E825" s="5">
        <v>35396491.085192502</v>
      </c>
      <c r="F825" s="8">
        <v>1061894.7325557801</v>
      </c>
      <c r="G825" s="2"/>
      <c r="I825" s="5">
        <f>PRODUCT(F825,G825)</f>
        <v>1061894.7325557801</v>
      </c>
    </row>
    <row r="826" spans="1:9">
      <c r="A826" s="2"/>
      <c r="B826" s="2"/>
      <c r="C826" s="2"/>
      <c r="D826" s="2"/>
      <c r="E826" s="2"/>
      <c r="G826" s="2"/>
      <c r="I826" s="2"/>
    </row>
    <row r="827" spans="1:9">
      <c r="A827" s="2"/>
      <c r="B827" s="2" t="s">
        <v>132</v>
      </c>
      <c r="C827" s="2"/>
      <c r="D827" s="2"/>
      <c r="E827" s="2"/>
      <c r="G827" s="2"/>
      <c r="I827" s="2"/>
    </row>
    <row r="828" spans="1:9">
      <c r="A828" s="2"/>
      <c r="B828" s="2" t="s">
        <v>133</v>
      </c>
      <c r="C828" s="13">
        <v>5</v>
      </c>
      <c r="D828" s="2" t="s">
        <v>97</v>
      </c>
      <c r="E828" s="5">
        <v>36458385.817748301</v>
      </c>
      <c r="F828" s="8">
        <v>1822919.2908874201</v>
      </c>
      <c r="G828" s="2"/>
      <c r="I828" s="5">
        <f>PRODUCT(F828,G828)</f>
        <v>1822919.2908874201</v>
      </c>
    </row>
    <row r="829" spans="1:9">
      <c r="A829" s="2"/>
      <c r="B829" s="2" t="s">
        <v>134</v>
      </c>
      <c r="C829" s="13">
        <v>1</v>
      </c>
      <c r="D829" s="2" t="s">
        <v>97</v>
      </c>
      <c r="E829" s="5">
        <v>36458385.817748301</v>
      </c>
      <c r="F829" s="8">
        <v>356819.85817748302</v>
      </c>
      <c r="G829" s="2"/>
      <c r="I829" s="5">
        <f>PRODUCT(F829,G829)</f>
        <v>356819.85817748302</v>
      </c>
    </row>
    <row r="830" spans="1:9">
      <c r="A830" s="2"/>
      <c r="B830" s="2" t="s">
        <v>135</v>
      </c>
      <c r="C830" s="2"/>
      <c r="D830" s="2" t="s">
        <v>136</v>
      </c>
      <c r="E830" s="2"/>
      <c r="G830" s="2"/>
      <c r="I830" s="5">
        <f>PRODUCT(F830,G830)</f>
        <v>0</v>
      </c>
    </row>
    <row r="831" spans="1:9">
      <c r="A831" s="2"/>
      <c r="B831" s="2" t="s">
        <v>174</v>
      </c>
      <c r="C831" s="5">
        <v>-1</v>
      </c>
      <c r="D831" s="2"/>
      <c r="E831" s="5">
        <v>-11931</v>
      </c>
      <c r="F831" s="5">
        <f>C831*E831</f>
        <v>11931</v>
      </c>
      <c r="G831" s="2"/>
      <c r="I831" s="5">
        <f>PRODUCT(F831,G831)</f>
        <v>11931</v>
      </c>
    </row>
    <row r="832" spans="1:9">
      <c r="A832" s="2"/>
      <c r="B832" s="2"/>
      <c r="C832" s="2"/>
      <c r="D832" s="2"/>
      <c r="E832" s="2"/>
      <c r="G832" s="2"/>
      <c r="I832" s="2"/>
    </row>
    <row r="833" spans="1:9">
      <c r="A833" s="2"/>
      <c r="B833" s="2" t="s">
        <v>137</v>
      </c>
      <c r="C833" s="5">
        <v>62436</v>
      </c>
      <c r="D833" s="2" t="s">
        <v>91</v>
      </c>
      <c r="E833" s="5">
        <v>619.03478709099204</v>
      </c>
      <c r="F833" s="8">
        <v>38650055.966813199</v>
      </c>
      <c r="G833" s="2"/>
      <c r="I833" s="8">
        <v>38650055.966813199</v>
      </c>
    </row>
    <row r="834" spans="1:9">
      <c r="A834" s="2"/>
      <c r="B834" s="2"/>
      <c r="C834" s="2"/>
      <c r="D834" s="2"/>
      <c r="E834" s="2"/>
      <c r="G834" s="2"/>
      <c r="I834" s="2"/>
    </row>
    <row r="835" spans="1:9">
      <c r="A835" s="2"/>
      <c r="B835" s="2"/>
      <c r="C835" s="2"/>
      <c r="D835" s="2"/>
      <c r="E835" s="2"/>
      <c r="G835" s="2"/>
      <c r="I835" s="2"/>
    </row>
    <row r="836" spans="1:9">
      <c r="A836" s="2"/>
      <c r="B836" s="2" t="s">
        <v>199</v>
      </c>
      <c r="C836" s="2"/>
      <c r="D836" s="2"/>
      <c r="E836" s="2"/>
      <c r="G836" s="2"/>
      <c r="I836" s="2"/>
    </row>
    <row r="837" spans="1:9">
      <c r="A837" s="2"/>
      <c r="B837" s="2"/>
      <c r="C837" s="2"/>
      <c r="D837" s="2"/>
      <c r="E837" s="2"/>
      <c r="G837" s="2"/>
      <c r="I837" s="2"/>
    </row>
    <row r="838" spans="1:9">
      <c r="A838" s="2"/>
      <c r="B838" s="2" t="s">
        <v>88</v>
      </c>
      <c r="C838" s="2"/>
      <c r="D838" s="2"/>
      <c r="E838" s="2"/>
      <c r="G838" s="2"/>
      <c r="I838" s="2"/>
    </row>
    <row r="840" spans="1:9">
      <c r="A840" s="7"/>
      <c r="B840" s="7" t="s">
        <v>89</v>
      </c>
    </row>
    <row r="841" spans="1:9">
      <c r="A841" s="2"/>
      <c r="B841" s="2"/>
      <c r="C841" s="2"/>
      <c r="D841" s="2"/>
      <c r="E841" s="2"/>
      <c r="G841" s="2"/>
      <c r="H841" s="2"/>
    </row>
    <row r="842" spans="1:9">
      <c r="A842" s="2"/>
      <c r="B842" s="2" t="s">
        <v>89</v>
      </c>
      <c r="C842" s="2"/>
      <c r="D842" s="2"/>
      <c r="E842" s="2"/>
      <c r="G842" s="2"/>
      <c r="H842" s="2"/>
    </row>
    <row r="843" spans="1:9">
      <c r="A843" s="2"/>
      <c r="B843" s="2" t="s">
        <v>92</v>
      </c>
      <c r="C843" s="5">
        <v>2</v>
      </c>
      <c r="D843" s="2" t="s">
        <v>93</v>
      </c>
      <c r="E843" s="5">
        <v>150000</v>
      </c>
      <c r="F843" s="5">
        <f>C843*E843</f>
        <v>300000</v>
      </c>
      <c r="G843" s="2"/>
      <c r="H843" s="5">
        <f>PRODUCT(F843,G843)</f>
        <v>300000</v>
      </c>
    </row>
    <row r="844" spans="1:9">
      <c r="A844" s="2"/>
      <c r="B844" s="2" t="s">
        <v>94</v>
      </c>
      <c r="C844" s="5">
        <v>54368</v>
      </c>
      <c r="D844" s="2" t="s">
        <v>91</v>
      </c>
      <c r="E844" s="5">
        <v>1</v>
      </c>
      <c r="F844" s="5">
        <f>C844*E844</f>
        <v>54368</v>
      </c>
      <c r="G844" s="2"/>
      <c r="H844" s="5">
        <f>PRODUCT(F844,G844)</f>
        <v>54368</v>
      </c>
    </row>
    <row r="845" spans="1:9">
      <c r="A845" s="2"/>
      <c r="B845" s="2"/>
      <c r="C845" s="2"/>
      <c r="D845" s="2"/>
      <c r="E845" s="2"/>
      <c r="G845" s="2"/>
      <c r="H845" s="2"/>
    </row>
    <row r="846" spans="1:9">
      <c r="A846" s="2"/>
      <c r="B846" s="2" t="s">
        <v>95</v>
      </c>
      <c r="C846" s="5">
        <v>2</v>
      </c>
      <c r="D846" s="2" t="s">
        <v>91</v>
      </c>
      <c r="E846" s="5">
        <v>177184</v>
      </c>
      <c r="F846" s="8">
        <v>354368</v>
      </c>
      <c r="G846" s="2"/>
      <c r="H846" s="8">
        <v>354368</v>
      </c>
    </row>
    <row r="847" spans="1:9">
      <c r="A847" s="2"/>
      <c r="B847" s="2"/>
      <c r="C847" s="2"/>
      <c r="D847" s="2"/>
      <c r="E847" s="2"/>
      <c r="G847" s="2"/>
      <c r="H847" s="2"/>
    </row>
    <row r="848" spans="1:9">
      <c r="A848" s="2"/>
      <c r="B848" s="2" t="s">
        <v>96</v>
      </c>
      <c r="C848" s="5">
        <v>10</v>
      </c>
      <c r="D848" s="2" t="s">
        <v>97</v>
      </c>
      <c r="E848" s="5">
        <v>354368</v>
      </c>
      <c r="F848" s="8">
        <v>35436.800000000003</v>
      </c>
      <c r="G848" s="2"/>
      <c r="H848" s="5">
        <f>PRODUCT(F848,G848)</f>
        <v>35436.800000000003</v>
      </c>
    </row>
    <row r="849" spans="1:13">
      <c r="A849" s="2"/>
      <c r="B849" s="2" t="s">
        <v>98</v>
      </c>
      <c r="C849" s="5">
        <v>5</v>
      </c>
      <c r="D849" s="2" t="s">
        <v>97</v>
      </c>
      <c r="E849" s="5">
        <v>389804.79999999999</v>
      </c>
      <c r="F849" s="8">
        <v>19490.240000000002</v>
      </c>
      <c r="G849" s="2"/>
      <c r="H849" s="5">
        <f>PRODUCT(F849,G849)</f>
        <v>19490.240000000002</v>
      </c>
    </row>
    <row r="850" spans="1:13">
      <c r="A850" s="2"/>
      <c r="B850" s="2" t="s">
        <v>99</v>
      </c>
      <c r="C850" s="5">
        <v>3</v>
      </c>
      <c r="D850" s="2" t="s">
        <v>97</v>
      </c>
      <c r="E850" s="5">
        <v>409295.04</v>
      </c>
      <c r="F850" s="8">
        <v>12278.851199999999</v>
      </c>
      <c r="G850" s="2"/>
      <c r="H850" s="5">
        <f>PRODUCT(F850,G850)</f>
        <v>12278.851199999999</v>
      </c>
    </row>
    <row r="851" spans="1:13">
      <c r="A851" s="2"/>
      <c r="B851" s="2" t="s">
        <v>9</v>
      </c>
      <c r="C851" s="5">
        <v>20</v>
      </c>
      <c r="D851" s="2" t="s">
        <v>91</v>
      </c>
      <c r="E851" s="5">
        <v>21078.69456</v>
      </c>
      <c r="F851" s="8">
        <v>421573.89120000001</v>
      </c>
      <c r="G851" s="2"/>
      <c r="H851" s="8">
        <v>421573.89120000001</v>
      </c>
    </row>
    <row r="852" spans="1:13">
      <c r="B852" s="3" t="s">
        <v>100</v>
      </c>
      <c r="C852" s="6">
        <v>5713</v>
      </c>
      <c r="D852" s="3" t="s">
        <v>91</v>
      </c>
      <c r="E852" s="6">
        <v>73.792034167687703</v>
      </c>
      <c r="F852" s="6">
        <f>SUM(H818:H845,H847:H850,H852:H852)</f>
        <v>421573.89119999995</v>
      </c>
      <c r="G852" s="3"/>
      <c r="I852" s="6">
        <f>PRODUCT(F852,G852)</f>
        <v>421573.89119999995</v>
      </c>
    </row>
    <row r="854" spans="1:13">
      <c r="A854" s="7"/>
      <c r="B854" s="7" t="s">
        <v>101</v>
      </c>
    </row>
    <row r="855" spans="1:13">
      <c r="A855" s="2"/>
      <c r="B855" s="2"/>
      <c r="C855" s="2"/>
      <c r="D855" s="2"/>
      <c r="E855" s="2"/>
      <c r="G855" s="2"/>
      <c r="H855" s="2"/>
      <c r="K855" s="2"/>
      <c r="L855" s="2"/>
      <c r="M855" s="2"/>
    </row>
    <row r="856" spans="1:13">
      <c r="A856" s="2"/>
      <c r="B856" s="2" t="s">
        <v>101</v>
      </c>
      <c r="C856" s="2"/>
      <c r="D856" s="2"/>
      <c r="E856" s="2"/>
      <c r="G856" s="2"/>
      <c r="H856" s="2"/>
      <c r="K856" s="2"/>
      <c r="L856" s="2"/>
      <c r="M856" s="2"/>
    </row>
    <row r="857" spans="1:13">
      <c r="A857" s="2"/>
      <c r="B857" s="2" t="s">
        <v>102</v>
      </c>
      <c r="C857" s="5">
        <v>5848</v>
      </c>
      <c r="D857" s="2" t="s">
        <v>91</v>
      </c>
      <c r="E857" s="5">
        <v>100</v>
      </c>
      <c r="F857" s="5">
        <f>C857*E857</f>
        <v>584800</v>
      </c>
      <c r="G857" s="2"/>
      <c r="H857" s="5">
        <f>PRODUCT(F857,G857)</f>
        <v>584800</v>
      </c>
      <c r="K857" s="2"/>
      <c r="L857" s="5">
        <v>150</v>
      </c>
      <c r="M857" s="8">
        <v>186.45</v>
      </c>
    </row>
    <row r="858" spans="1:13">
      <c r="A858" s="2"/>
      <c r="B858" s="2" t="s">
        <v>103</v>
      </c>
      <c r="C858" s="5">
        <v>1489</v>
      </c>
      <c r="D858" s="2" t="s">
        <v>104</v>
      </c>
      <c r="E858" s="5">
        <v>120</v>
      </c>
      <c r="F858" s="5">
        <f>C858*E858</f>
        <v>178680</v>
      </c>
      <c r="G858" s="2"/>
      <c r="H858" s="5">
        <f>PRODUCT(F858,G858)</f>
        <v>178680</v>
      </c>
      <c r="K858" s="2"/>
      <c r="L858" s="5">
        <v>200</v>
      </c>
      <c r="M858" s="8">
        <v>248.6</v>
      </c>
    </row>
    <row r="859" spans="1:13">
      <c r="A859" s="2"/>
      <c r="B859" s="2" t="s">
        <v>157</v>
      </c>
      <c r="C859" s="5">
        <v>37.225000000000001</v>
      </c>
      <c r="D859" s="2" t="s">
        <v>93</v>
      </c>
      <c r="E859" s="5">
        <v>6000</v>
      </c>
      <c r="F859" s="5">
        <f>C859*E859</f>
        <v>223350</v>
      </c>
      <c r="G859" s="2"/>
      <c r="H859" s="5">
        <f>PRODUCT(F859,G859)</f>
        <v>223350</v>
      </c>
      <c r="K859" s="2"/>
      <c r="L859" s="5">
        <v>10000</v>
      </c>
      <c r="M859" s="8">
        <v>12430</v>
      </c>
    </row>
    <row r="860" spans="1:13">
      <c r="A860" s="2"/>
      <c r="B860" s="2" t="s">
        <v>106</v>
      </c>
      <c r="C860" s="5">
        <v>5848</v>
      </c>
      <c r="D860" s="2" t="s">
        <v>91</v>
      </c>
      <c r="E860" s="5">
        <v>12</v>
      </c>
      <c r="F860" s="5">
        <f>C860*E860</f>
        <v>70176</v>
      </c>
      <c r="G860" s="2"/>
      <c r="H860" s="5">
        <f>PRODUCT(F860,G860)</f>
        <v>70176</v>
      </c>
      <c r="K860" s="2"/>
      <c r="L860" s="5">
        <v>10</v>
      </c>
      <c r="M860" s="8">
        <v>12.43</v>
      </c>
    </row>
    <row r="861" spans="1:13">
      <c r="A861" s="2"/>
      <c r="B861" s="2" t="s">
        <v>107</v>
      </c>
      <c r="C861" s="5">
        <v>5848</v>
      </c>
      <c r="D861" s="2" t="s">
        <v>91</v>
      </c>
      <c r="E861" s="5">
        <v>20</v>
      </c>
      <c r="F861" s="5">
        <f>C861*E861</f>
        <v>116960</v>
      </c>
      <c r="G861" s="2"/>
      <c r="H861" s="5">
        <f>PRODUCT(F861,G861)</f>
        <v>116960</v>
      </c>
      <c r="K861" s="2"/>
      <c r="L861" s="2"/>
      <c r="M861" s="2"/>
    </row>
    <row r="862" spans="1:13">
      <c r="A862" s="2"/>
      <c r="B862" s="2"/>
      <c r="C862" s="2"/>
      <c r="D862" s="2"/>
      <c r="E862" s="2"/>
      <c r="G862" s="2"/>
      <c r="H862" s="2"/>
      <c r="K862" s="2"/>
      <c r="L862" s="2"/>
      <c r="M862" s="2"/>
    </row>
    <row r="863" spans="1:13">
      <c r="A863" s="2"/>
      <c r="B863" s="2" t="s">
        <v>95</v>
      </c>
      <c r="C863" s="5">
        <v>5848</v>
      </c>
      <c r="D863" s="2" t="s">
        <v>91</v>
      </c>
      <c r="E863" s="5">
        <v>200.74658002736001</v>
      </c>
      <c r="F863" s="8">
        <v>1173966</v>
      </c>
      <c r="G863" s="2"/>
      <c r="H863" s="8">
        <v>1173966</v>
      </c>
      <c r="K863" s="2"/>
      <c r="L863" s="2"/>
      <c r="M863" s="2"/>
    </row>
    <row r="864" spans="1:13">
      <c r="A864" s="2"/>
      <c r="B864" s="2"/>
      <c r="C864" s="2"/>
      <c r="D864" s="2"/>
      <c r="E864" s="2"/>
      <c r="G864" s="2"/>
      <c r="H864" s="2"/>
      <c r="K864" s="2"/>
      <c r="L864" s="2"/>
      <c r="M864" s="2"/>
    </row>
    <row r="865" spans="1:13">
      <c r="A865" s="2"/>
      <c r="B865" s="2" t="s">
        <v>96</v>
      </c>
      <c r="C865" s="5">
        <v>10</v>
      </c>
      <c r="D865" s="2" t="s">
        <v>97</v>
      </c>
      <c r="E865" s="5">
        <v>1290926</v>
      </c>
      <c r="F865" s="8">
        <v>129092.6</v>
      </c>
      <c r="G865" s="2"/>
      <c r="H865" s="5">
        <f>PRODUCT(F865,G865)</f>
        <v>129092.6</v>
      </c>
      <c r="K865" s="2"/>
      <c r="L865" s="2"/>
      <c r="M865" s="2"/>
    </row>
    <row r="866" spans="1:13">
      <c r="A866" s="2"/>
      <c r="B866" s="2" t="s">
        <v>98</v>
      </c>
      <c r="C866" s="5">
        <v>5</v>
      </c>
      <c r="D866" s="2" t="s">
        <v>97</v>
      </c>
      <c r="E866" s="5">
        <v>1420018.6</v>
      </c>
      <c r="F866" s="8">
        <v>71000.929999999993</v>
      </c>
      <c r="G866" s="2"/>
      <c r="H866" s="5">
        <f>PRODUCT(F866,G866)</f>
        <v>71000.929999999993</v>
      </c>
      <c r="K866" s="2"/>
      <c r="L866" s="2"/>
      <c r="M866" s="2"/>
    </row>
    <row r="867" spans="1:13">
      <c r="A867" s="2"/>
      <c r="B867" s="2" t="s">
        <v>99</v>
      </c>
      <c r="C867" s="5">
        <v>3</v>
      </c>
      <c r="D867" s="2" t="s">
        <v>97</v>
      </c>
      <c r="E867" s="5">
        <v>1491019.53</v>
      </c>
      <c r="F867" s="8">
        <v>44730.585899999998</v>
      </c>
      <c r="G867" s="2"/>
      <c r="H867" s="5">
        <f>PRODUCT(F867,G867)</f>
        <v>44730.585899999998</v>
      </c>
      <c r="K867" s="2"/>
      <c r="L867" s="2"/>
      <c r="M867" s="2"/>
    </row>
    <row r="868" spans="1:13">
      <c r="A868" s="2"/>
      <c r="B868" s="2" t="s">
        <v>9</v>
      </c>
      <c r="C868" s="5">
        <v>5848</v>
      </c>
      <c r="D868" s="2" t="s">
        <v>91</v>
      </c>
      <c r="E868" s="5">
        <v>242.611168929549</v>
      </c>
      <c r="F868" s="8">
        <v>1418790.1159000001</v>
      </c>
      <c r="G868" s="2"/>
      <c r="H868" s="8">
        <v>1418790.1159000001</v>
      </c>
      <c r="K868" s="2"/>
      <c r="L868" s="2"/>
      <c r="M868" s="2"/>
    </row>
    <row r="869" spans="1:13">
      <c r="B869" s="3" t="s">
        <v>108</v>
      </c>
      <c r="C869" s="6">
        <v>5848</v>
      </c>
      <c r="D869" s="3" t="s">
        <v>91</v>
      </c>
      <c r="E869" s="6">
        <v>242.611168929549</v>
      </c>
      <c r="F869" s="6">
        <f>SUM(H855:H862,H864:H867,H869:H869)</f>
        <v>1418790.1159000001</v>
      </c>
      <c r="G869" s="3"/>
      <c r="I869" s="6">
        <f>PRODUCT(F869,G869)</f>
        <v>1418790.1159000001</v>
      </c>
    </row>
    <row r="871" spans="1:13">
      <c r="A871" s="7"/>
      <c r="B871" s="7" t="s">
        <v>140</v>
      </c>
    </row>
    <row r="872" spans="1:13">
      <c r="A872" s="2"/>
      <c r="B872" s="2"/>
      <c r="C872" s="2"/>
      <c r="D872" s="2"/>
      <c r="E872" s="2"/>
      <c r="G872" s="2"/>
      <c r="H872" s="2"/>
    </row>
    <row r="873" spans="1:13">
      <c r="A873" s="2"/>
      <c r="B873" s="2" t="s">
        <v>110</v>
      </c>
      <c r="C873" s="2"/>
      <c r="D873" s="2"/>
      <c r="E873" s="2"/>
      <c r="G873" s="2"/>
      <c r="H873" s="2"/>
    </row>
    <row r="874" spans="1:13">
      <c r="A874" s="2"/>
      <c r="B874" s="2"/>
      <c r="C874" s="2"/>
      <c r="D874" s="2"/>
      <c r="E874" s="2"/>
      <c r="G874" s="2"/>
      <c r="H874" s="2"/>
    </row>
    <row r="875" spans="1:13">
      <c r="A875" s="2"/>
      <c r="B875" s="2" t="s">
        <v>111</v>
      </c>
      <c r="C875" s="2"/>
      <c r="D875" s="2" t="s">
        <v>112</v>
      </c>
      <c r="E875" s="2"/>
      <c r="G875" s="2"/>
      <c r="H875" s="2"/>
    </row>
    <row r="876" spans="1:13">
      <c r="A876" s="2"/>
      <c r="B876" s="2"/>
      <c r="C876" s="2"/>
      <c r="D876" s="2"/>
      <c r="E876" s="2"/>
      <c r="G876" s="2"/>
      <c r="H876" s="2"/>
    </row>
    <row r="877" spans="1:13">
      <c r="A877" s="2"/>
      <c r="B877" s="2" t="s">
        <v>113</v>
      </c>
      <c r="C877" s="5">
        <v>32085</v>
      </c>
      <c r="D877" s="2" t="s">
        <v>91</v>
      </c>
      <c r="E877" s="9">
        <v>7.117</v>
      </c>
      <c r="F877" s="5">
        <f>C877*E877</f>
        <v>228348.94500000001</v>
      </c>
      <c r="G877" s="10">
        <v>0.25</v>
      </c>
      <c r="H877" s="5">
        <f>PRODUCT(F877,G877)</f>
        <v>57087.236250000002</v>
      </c>
    </row>
    <row r="878" spans="1:13">
      <c r="A878" s="2"/>
      <c r="B878" s="2" t="s">
        <v>114</v>
      </c>
      <c r="C878" s="2"/>
      <c r="D878" s="2"/>
      <c r="E878" s="2"/>
      <c r="F878" s="2" t="s">
        <v>115</v>
      </c>
      <c r="G878" s="10">
        <v>0.25</v>
      </c>
      <c r="H878" s="11" t="s">
        <v>115</v>
      </c>
    </row>
    <row r="879" spans="1:13">
      <c r="A879" s="2"/>
      <c r="B879" s="2" t="s">
        <v>116</v>
      </c>
      <c r="C879" s="5">
        <v>7142</v>
      </c>
      <c r="D879" s="2" t="s">
        <v>91</v>
      </c>
      <c r="E879" s="9">
        <v>25.827999999999999</v>
      </c>
      <c r="F879" s="5">
        <f>C879*E879</f>
        <v>184463.576</v>
      </c>
      <c r="G879" s="10">
        <v>0.25</v>
      </c>
      <c r="H879" s="5">
        <f>PRODUCT(F879,G879)</f>
        <v>46115.894</v>
      </c>
    </row>
    <row r="880" spans="1:13">
      <c r="A880" s="2"/>
      <c r="B880" s="2" t="s">
        <v>117</v>
      </c>
      <c r="C880" s="5">
        <v>32085</v>
      </c>
      <c r="D880" s="2" t="s">
        <v>91</v>
      </c>
      <c r="E880" s="9">
        <v>4.2240000000000002</v>
      </c>
      <c r="F880" s="5">
        <f>C880*E880</f>
        <v>135527.04000000001</v>
      </c>
      <c r="G880" s="10">
        <v>0.25</v>
      </c>
      <c r="H880" s="5">
        <f>PRODUCT(F880,G880)</f>
        <v>33881.760000000002</v>
      </c>
    </row>
    <row r="881" spans="1:9">
      <c r="A881" s="2"/>
      <c r="B881" s="2" t="s">
        <v>118</v>
      </c>
      <c r="C881" s="2"/>
      <c r="D881" s="2"/>
      <c r="E881" s="2"/>
      <c r="F881" s="2" t="s">
        <v>115</v>
      </c>
      <c r="G881" s="10">
        <v>0.25</v>
      </c>
      <c r="H881" s="11" t="s">
        <v>115</v>
      </c>
    </row>
    <row r="882" spans="1:9">
      <c r="A882" s="2"/>
      <c r="B882" s="2" t="s">
        <v>119</v>
      </c>
      <c r="C882" s="2"/>
      <c r="D882" s="2"/>
      <c r="E882" s="2"/>
      <c r="F882" s="2" t="s">
        <v>115</v>
      </c>
      <c r="G882" s="10">
        <v>0.25</v>
      </c>
      <c r="H882" s="11" t="s">
        <v>115</v>
      </c>
    </row>
    <row r="883" spans="1:9">
      <c r="A883" s="2"/>
      <c r="B883" s="2" t="s">
        <v>120</v>
      </c>
      <c r="C883" s="5">
        <v>32085</v>
      </c>
      <c r="D883" s="2" t="s">
        <v>91</v>
      </c>
      <c r="E883" s="9">
        <v>1.6830000000000001</v>
      </c>
      <c r="F883" s="5">
        <f>C883*E883</f>
        <v>53999.055</v>
      </c>
      <c r="G883" s="10">
        <v>0.25</v>
      </c>
      <c r="H883" s="5">
        <f>PRODUCT(F883,G883)</f>
        <v>13499.76375</v>
      </c>
    </row>
    <row r="884" spans="1:9">
      <c r="A884" s="2"/>
      <c r="B884" s="2" t="s">
        <v>121</v>
      </c>
      <c r="C884" s="5">
        <v>32085</v>
      </c>
      <c r="D884" s="2" t="s">
        <v>91</v>
      </c>
      <c r="E884" s="9">
        <v>23.6</v>
      </c>
      <c r="F884" s="5">
        <f>C884*E884</f>
        <v>757206</v>
      </c>
      <c r="G884" s="10">
        <v>0.25</v>
      </c>
      <c r="H884" s="5">
        <f>PRODUCT(F884,G884)</f>
        <v>189301.5</v>
      </c>
    </row>
    <row r="885" spans="1:9">
      <c r="A885" s="2"/>
      <c r="B885" s="2" t="s">
        <v>122</v>
      </c>
      <c r="C885" s="5">
        <v>32085</v>
      </c>
      <c r="D885" s="2" t="s">
        <v>91</v>
      </c>
      <c r="E885" s="9">
        <v>116.7</v>
      </c>
      <c r="F885" s="5">
        <f>C885*E885</f>
        <v>3744319.5</v>
      </c>
      <c r="G885" s="10">
        <v>0.25</v>
      </c>
      <c r="H885" s="5">
        <f>PRODUCT(F885,G885)</f>
        <v>936079.875</v>
      </c>
    </row>
    <row r="886" spans="1:9">
      <c r="A886" s="2"/>
      <c r="B886" s="2" t="s">
        <v>123</v>
      </c>
      <c r="C886" s="2"/>
      <c r="D886" s="2"/>
      <c r="E886" s="2"/>
      <c r="G886" s="2"/>
      <c r="H886" s="2"/>
    </row>
    <row r="887" spans="1:9">
      <c r="A887" s="2"/>
      <c r="B887" s="2"/>
      <c r="C887" s="2"/>
      <c r="D887" s="2"/>
      <c r="E887" s="2"/>
      <c r="G887" s="2"/>
      <c r="H887" s="2"/>
    </row>
    <row r="888" spans="1:9">
      <c r="A888" s="2"/>
      <c r="B888" s="2" t="s">
        <v>95</v>
      </c>
      <c r="C888" s="5">
        <v>32115</v>
      </c>
      <c r="D888" s="2" t="s">
        <v>91</v>
      </c>
      <c r="E888" s="5">
        <v>39.731154569515802</v>
      </c>
      <c r="F888" s="8">
        <v>5103864.1160000004</v>
      </c>
      <c r="G888" s="2"/>
      <c r="H888" s="8">
        <v>1275966.0290000001</v>
      </c>
    </row>
    <row r="889" spans="1:9">
      <c r="A889" s="2"/>
      <c r="B889" s="2"/>
      <c r="C889" s="2"/>
      <c r="D889" s="2"/>
      <c r="E889" s="2"/>
      <c r="G889" s="2"/>
      <c r="H889" s="2"/>
    </row>
    <row r="890" spans="1:9">
      <c r="A890" s="2"/>
      <c r="B890" s="2" t="s">
        <v>96</v>
      </c>
      <c r="C890" s="5">
        <v>10</v>
      </c>
      <c r="D890" s="2" t="s">
        <v>97</v>
      </c>
      <c r="E890" s="5">
        <v>1275966.0290000001</v>
      </c>
      <c r="F890" s="8">
        <v>127596.6029</v>
      </c>
      <c r="G890" s="2"/>
      <c r="H890" s="5">
        <f>PRODUCT(F890,G890)</f>
        <v>127596.6029</v>
      </c>
    </row>
    <row r="891" spans="1:9">
      <c r="A891" s="2"/>
      <c r="B891" s="2" t="s">
        <v>98</v>
      </c>
      <c r="C891" s="5">
        <v>5</v>
      </c>
      <c r="D891" s="2" t="s">
        <v>97</v>
      </c>
      <c r="E891" s="5">
        <v>1403562.6318999999</v>
      </c>
      <c r="F891" s="8">
        <v>70178.131594999999</v>
      </c>
      <c r="G891" s="2"/>
      <c r="H891" s="5">
        <f>PRODUCT(F891,G891)</f>
        <v>70178.131594999999</v>
      </c>
    </row>
    <row r="892" spans="1:9">
      <c r="A892" s="2"/>
      <c r="B892" s="2" t="s">
        <v>99</v>
      </c>
      <c r="C892" s="5">
        <v>3</v>
      </c>
      <c r="D892" s="2" t="s">
        <v>97</v>
      </c>
      <c r="E892" s="5">
        <v>1473740.7634950001</v>
      </c>
      <c r="F892" s="8">
        <v>44212.222904850001</v>
      </c>
      <c r="G892" s="2"/>
      <c r="H892" s="5">
        <f>PRODUCT(F892,G892)</f>
        <v>44212.222904850001</v>
      </c>
    </row>
    <row r="893" spans="1:9">
      <c r="A893" s="2"/>
      <c r="B893" s="2" t="s">
        <v>9</v>
      </c>
      <c r="C893" s="5">
        <v>32115</v>
      </c>
      <c r="D893" s="2" t="s">
        <v>91</v>
      </c>
      <c r="E893" s="5">
        <v>47.266168033624503</v>
      </c>
      <c r="F893" s="8">
        <v>5345851.0733998502</v>
      </c>
      <c r="G893" s="2"/>
      <c r="H893" s="8">
        <v>1517952.9863998501</v>
      </c>
    </row>
    <row r="894" spans="1:9">
      <c r="B894" s="3" t="s">
        <v>141</v>
      </c>
      <c r="C894" s="6">
        <v>32085</v>
      </c>
      <c r="D894" s="3" t="s">
        <v>91</v>
      </c>
      <c r="E894" s="6">
        <v>47.310362674142098</v>
      </c>
      <c r="F894" s="6">
        <f>SUM(H872:H887,H889:H892,H894:H894)</f>
        <v>1517952.9863998501</v>
      </c>
      <c r="G894" s="3"/>
      <c r="I894" s="6">
        <f>PRODUCT(F894,G894)</f>
        <v>1517952.9863998501</v>
      </c>
    </row>
    <row r="896" spans="1:9">
      <c r="A896" s="2"/>
      <c r="B896" s="2"/>
      <c r="C896" s="2"/>
      <c r="D896" s="2"/>
      <c r="E896" s="2"/>
      <c r="G896" s="2"/>
      <c r="I896" s="2"/>
    </row>
    <row r="897" spans="1:16">
      <c r="A897" s="2"/>
      <c r="B897" s="2" t="s">
        <v>142</v>
      </c>
      <c r="C897" s="5">
        <v>164455</v>
      </c>
      <c r="D897" s="2" t="s">
        <v>91</v>
      </c>
      <c r="E897" s="5">
        <v>20.420887133257398</v>
      </c>
      <c r="F897" s="8">
        <v>3358316.9934998499</v>
      </c>
      <c r="G897" s="2"/>
      <c r="I897" s="8">
        <v>3358316.9934998499</v>
      </c>
    </row>
    <row r="898" spans="1:16">
      <c r="A898" s="2"/>
      <c r="B898" s="2"/>
      <c r="C898" s="2"/>
      <c r="D898" s="2"/>
      <c r="E898" s="2"/>
      <c r="G898" s="2"/>
      <c r="I898" s="2"/>
    </row>
    <row r="899" spans="1:16">
      <c r="A899" s="2"/>
      <c r="B899" s="2" t="s">
        <v>126</v>
      </c>
      <c r="C899" s="2"/>
      <c r="D899" s="2"/>
      <c r="E899" s="2"/>
      <c r="G899" s="2"/>
      <c r="I899" s="2"/>
    </row>
    <row r="900" spans="1:16">
      <c r="A900" s="2"/>
      <c r="B900" s="2" t="s">
        <v>99</v>
      </c>
      <c r="C900" s="5">
        <v>1</v>
      </c>
      <c r="D900" s="2" t="s">
        <v>127</v>
      </c>
      <c r="E900" s="2"/>
      <c r="F900" s="2" t="s">
        <v>128</v>
      </c>
      <c r="G900" s="2"/>
      <c r="I900" s="11" t="s">
        <v>128</v>
      </c>
    </row>
    <row r="901" spans="1:16">
      <c r="A901" s="2"/>
      <c r="B901" s="2" t="s">
        <v>129</v>
      </c>
      <c r="C901" s="5">
        <v>5</v>
      </c>
      <c r="D901" s="2" t="s">
        <v>97</v>
      </c>
      <c r="E901" s="5">
        <v>3358316.9934998499</v>
      </c>
      <c r="F901" s="8">
        <v>167915.84967499299</v>
      </c>
      <c r="G901" s="2"/>
      <c r="I901" s="5">
        <f>PRODUCT(F901,G901)</f>
        <v>167915.84967499299</v>
      </c>
    </row>
    <row r="902" spans="1:16">
      <c r="A902" s="2"/>
      <c r="B902" s="2"/>
      <c r="C902" s="2"/>
      <c r="D902" s="2"/>
      <c r="E902" s="2"/>
      <c r="G902" s="2"/>
      <c r="I902" s="2"/>
    </row>
    <row r="903" spans="1:16">
      <c r="A903" s="2"/>
      <c r="B903" s="2" t="s">
        <v>130</v>
      </c>
      <c r="C903" s="2"/>
      <c r="D903" s="2"/>
      <c r="E903" s="2"/>
      <c r="G903" s="2"/>
      <c r="I903" s="2"/>
    </row>
    <row r="904" spans="1:16">
      <c r="A904" s="2"/>
      <c r="B904" s="2" t="s">
        <v>131</v>
      </c>
      <c r="C904" s="5">
        <v>3</v>
      </c>
      <c r="D904" s="2" t="s">
        <v>97</v>
      </c>
      <c r="E904" s="5">
        <v>3526232.8431748399</v>
      </c>
      <c r="F904" s="8">
        <v>105786.985295245</v>
      </c>
      <c r="G904" s="2"/>
      <c r="I904" s="5">
        <f>PRODUCT(F904,G904)</f>
        <v>105786.985295245</v>
      </c>
    </row>
    <row r="905" spans="1:16">
      <c r="A905" s="2"/>
      <c r="B905" s="2"/>
      <c r="C905" s="2"/>
      <c r="D905" s="2"/>
      <c r="E905" s="2"/>
      <c r="G905" s="2"/>
      <c r="I905" s="2"/>
    </row>
    <row r="906" spans="1:16">
      <c r="A906" s="2"/>
      <c r="B906" s="2" t="s">
        <v>132</v>
      </c>
      <c r="C906" s="2"/>
      <c r="D906" s="2"/>
      <c r="E906" s="2"/>
      <c r="G906" s="2"/>
      <c r="I906" s="2"/>
    </row>
    <row r="907" spans="1:16">
      <c r="A907" s="2"/>
      <c r="B907" s="2" t="s">
        <v>133</v>
      </c>
      <c r="C907" s="13">
        <v>5</v>
      </c>
      <c r="D907" s="2" t="s">
        <v>97</v>
      </c>
      <c r="E907" s="5">
        <v>3526232.8431748399</v>
      </c>
      <c r="F907" s="8">
        <v>176311.642158742</v>
      </c>
      <c r="G907" s="2"/>
      <c r="I907" s="5">
        <f>PRODUCT(F907,G907)</f>
        <v>176311.642158742</v>
      </c>
    </row>
    <row r="908" spans="1:16">
      <c r="A908" s="2"/>
      <c r="B908" s="2" t="s">
        <v>134</v>
      </c>
      <c r="C908" s="13">
        <v>1</v>
      </c>
      <c r="D908" s="2" t="s">
        <v>97</v>
      </c>
      <c r="E908" s="5">
        <v>3808331.4706288301</v>
      </c>
      <c r="F908" s="8">
        <v>34691.3147062883</v>
      </c>
      <c r="G908" s="2"/>
      <c r="I908" s="5">
        <f>PRODUCT(F908,G908)</f>
        <v>34691.3147062883</v>
      </c>
    </row>
    <row r="909" spans="1:16">
      <c r="A909" s="2"/>
      <c r="B909" s="2" t="s">
        <v>135</v>
      </c>
      <c r="C909" s="2"/>
      <c r="D909" s="2" t="s">
        <v>136</v>
      </c>
      <c r="E909" s="2"/>
      <c r="G909" s="2"/>
      <c r="I909" s="5">
        <f>PRODUCT(F909,G909)</f>
        <v>0</v>
      </c>
    </row>
    <row r="910" spans="1:16">
      <c r="A910" s="2"/>
      <c r="B910" s="2"/>
      <c r="C910" s="2"/>
      <c r="D910" s="2"/>
      <c r="E910" s="2"/>
      <c r="G910" s="2"/>
      <c r="I910" s="2"/>
    </row>
    <row r="911" spans="1:16">
      <c r="A911" s="2"/>
      <c r="B911" s="2" t="s">
        <v>137</v>
      </c>
      <c r="C911" s="5">
        <v>164455</v>
      </c>
      <c r="D911" s="2" t="s">
        <v>91</v>
      </c>
      <c r="E911" s="5">
        <v>23.368233166125201</v>
      </c>
      <c r="F911" s="8">
        <v>3843022.7853351198</v>
      </c>
      <c r="G911" s="2"/>
      <c r="I911" s="8">
        <v>3843022.7853351198</v>
      </c>
    </row>
    <row r="912" spans="1:16">
      <c r="B912" s="3" t="s">
        <v>200</v>
      </c>
      <c r="C912" s="3"/>
      <c r="D912" s="3"/>
      <c r="E912" s="3"/>
      <c r="F912" s="6">
        <f>SUM(I724:I817,I819:I832,I834:I896,I898:I910,I912:I912)</f>
        <v>42493078.752148278</v>
      </c>
      <c r="G912" s="3"/>
      <c r="J912" s="6">
        <f>PRODUCT(F912,G912)</f>
        <v>42493078.752148278</v>
      </c>
      <c r="K912" s="6">
        <v>5</v>
      </c>
      <c r="L912" s="3"/>
      <c r="M912" s="14">
        <v>38650055.969999999</v>
      </c>
      <c r="N912" s="14">
        <v>3843022.79</v>
      </c>
      <c r="O912" s="3"/>
      <c r="P912" s="3"/>
    </row>
    <row r="914" spans="1:9">
      <c r="A914" s="3"/>
      <c r="B914" s="3" t="s">
        <v>201</v>
      </c>
    </row>
    <row r="915" spans="1:9">
      <c r="A915" s="2"/>
      <c r="B915" s="2"/>
      <c r="C915" s="2"/>
      <c r="D915" s="2"/>
      <c r="E915" s="2"/>
      <c r="G915" s="2"/>
      <c r="I915" s="2"/>
    </row>
    <row r="916" spans="1:9">
      <c r="A916" s="2"/>
      <c r="B916" s="2"/>
      <c r="C916" s="2"/>
      <c r="D916" s="2"/>
      <c r="E916" s="2"/>
      <c r="G916" s="2"/>
      <c r="I916" s="2"/>
    </row>
    <row r="917" spans="1:9">
      <c r="A917" s="2"/>
      <c r="B917" s="2" t="s">
        <v>202</v>
      </c>
      <c r="C917" s="2"/>
      <c r="D917" s="2"/>
      <c r="E917" s="2"/>
      <c r="G917" s="2"/>
      <c r="I917" s="2"/>
    </row>
    <row r="918" spans="1:9">
      <c r="A918" s="2"/>
      <c r="B918" s="2"/>
      <c r="C918" s="2"/>
      <c r="D918" s="2"/>
      <c r="E918" s="2"/>
      <c r="G918" s="2"/>
      <c r="I918" s="2"/>
    </row>
    <row r="919" spans="1:9">
      <c r="A919" s="2"/>
      <c r="B919" s="2" t="s">
        <v>88</v>
      </c>
      <c r="C919" s="2"/>
      <c r="D919" s="2"/>
      <c r="E919" s="2"/>
      <c r="G919" s="2"/>
      <c r="I919" s="2"/>
    </row>
    <row r="921" spans="1:9">
      <c r="A921" s="7"/>
      <c r="B921" s="7" t="s">
        <v>89</v>
      </c>
    </row>
    <row r="922" spans="1:9">
      <c r="A922" s="2"/>
      <c r="B922" s="2"/>
      <c r="C922" s="2"/>
      <c r="D922" s="2"/>
      <c r="E922" s="2"/>
      <c r="G922" s="2"/>
      <c r="H922" s="2"/>
    </row>
    <row r="923" spans="1:9">
      <c r="A923" s="2"/>
      <c r="B923" s="2" t="s">
        <v>90</v>
      </c>
      <c r="C923" s="5">
        <v>4993</v>
      </c>
      <c r="D923" s="2" t="s">
        <v>91</v>
      </c>
      <c r="E923" s="5">
        <v>500</v>
      </c>
      <c r="F923" s="5">
        <f>C923*E923</f>
        <v>2496500</v>
      </c>
      <c r="G923" s="2"/>
      <c r="H923" s="5">
        <f>PRODUCT(F923,G923)</f>
        <v>2496500</v>
      </c>
    </row>
    <row r="924" spans="1:9">
      <c r="A924" s="2"/>
      <c r="B924" s="2" t="s">
        <v>92</v>
      </c>
      <c r="C924" s="5">
        <v>2</v>
      </c>
      <c r="D924" s="2" t="s">
        <v>93</v>
      </c>
      <c r="E924" s="5">
        <v>150000</v>
      </c>
      <c r="F924" s="5">
        <f>C924*E924</f>
        <v>300000</v>
      </c>
      <c r="G924" s="2"/>
      <c r="H924" s="5">
        <f>PRODUCT(F924,G924)</f>
        <v>300000</v>
      </c>
    </row>
    <row r="925" spans="1:9">
      <c r="A925" s="2"/>
      <c r="B925" s="2" t="s">
        <v>94</v>
      </c>
      <c r="C925" s="5">
        <v>40154</v>
      </c>
      <c r="D925" s="2" t="s">
        <v>91</v>
      </c>
      <c r="E925" s="5">
        <v>5</v>
      </c>
      <c r="F925" s="5">
        <f>C925*E925</f>
        <v>200770</v>
      </c>
      <c r="G925" s="2"/>
      <c r="H925" s="5">
        <f>PRODUCT(F925,G925)</f>
        <v>200770</v>
      </c>
    </row>
    <row r="926" spans="1:9">
      <c r="A926" s="2"/>
      <c r="B926" s="2"/>
      <c r="C926" s="2"/>
      <c r="D926" s="2"/>
      <c r="E926" s="2"/>
      <c r="G926" s="2"/>
      <c r="H926" s="2"/>
    </row>
    <row r="927" spans="1:9">
      <c r="A927" s="2"/>
      <c r="B927" s="2" t="s">
        <v>95</v>
      </c>
      <c r="C927" s="5">
        <v>4993</v>
      </c>
      <c r="D927" s="2" t="s">
        <v>91</v>
      </c>
      <c r="E927" s="5">
        <v>600.294412177048</v>
      </c>
      <c r="F927" s="8">
        <v>2997270</v>
      </c>
      <c r="G927" s="2"/>
      <c r="H927" s="8">
        <v>2997270</v>
      </c>
    </row>
    <row r="928" spans="1:9">
      <c r="A928" s="2"/>
      <c r="B928" s="2"/>
      <c r="C928" s="2"/>
      <c r="D928" s="2"/>
      <c r="E928" s="2"/>
      <c r="G928" s="2"/>
      <c r="H928" s="2"/>
    </row>
    <row r="929" spans="1:9">
      <c r="A929" s="2"/>
      <c r="B929" s="2" t="s">
        <v>96</v>
      </c>
      <c r="C929" s="5">
        <v>10</v>
      </c>
      <c r="D929" s="2" t="s">
        <v>97</v>
      </c>
      <c r="E929" s="5">
        <v>2997270</v>
      </c>
      <c r="F929" s="8">
        <v>299727</v>
      </c>
      <c r="G929" s="2"/>
      <c r="H929" s="5">
        <f>PRODUCT(F929,G929)</f>
        <v>299727</v>
      </c>
    </row>
    <row r="930" spans="1:9">
      <c r="A930" s="2"/>
      <c r="B930" s="2" t="s">
        <v>98</v>
      </c>
      <c r="C930" s="5">
        <v>5</v>
      </c>
      <c r="D930" s="2" t="s">
        <v>97</v>
      </c>
      <c r="E930" s="5">
        <v>3296997</v>
      </c>
      <c r="F930" s="8">
        <v>164849.85</v>
      </c>
      <c r="G930" s="2"/>
      <c r="H930" s="5">
        <f>PRODUCT(F930,G930)</f>
        <v>164849.85</v>
      </c>
    </row>
    <row r="931" spans="1:9">
      <c r="A931" s="2"/>
      <c r="B931" s="2" t="s">
        <v>99</v>
      </c>
      <c r="C931" s="5">
        <v>3</v>
      </c>
      <c r="D931" s="2" t="s">
        <v>97</v>
      </c>
      <c r="E931" s="5">
        <v>3461846.85</v>
      </c>
      <c r="F931" s="8">
        <v>103855.40549999999</v>
      </c>
      <c r="G931" s="2"/>
      <c r="H931" s="5">
        <f>PRODUCT(F931,G931)</f>
        <v>103855.40549999999</v>
      </c>
    </row>
    <row r="932" spans="1:9">
      <c r="A932" s="2"/>
      <c r="B932" s="2" t="s">
        <v>9</v>
      </c>
      <c r="C932" s="5">
        <v>4993</v>
      </c>
      <c r="D932" s="2" t="s">
        <v>91</v>
      </c>
      <c r="E932" s="5">
        <v>714.14024744642495</v>
      </c>
      <c r="F932" s="8">
        <v>3565702.2555</v>
      </c>
      <c r="G932" s="2"/>
      <c r="H932" s="8">
        <v>3565702.2555</v>
      </c>
    </row>
    <row r="933" spans="1:9">
      <c r="B933" s="3" t="s">
        <v>100</v>
      </c>
      <c r="C933" s="6">
        <v>4993</v>
      </c>
      <c r="D933" s="3" t="s">
        <v>91</v>
      </c>
      <c r="E933" s="6">
        <v>714.14024744642495</v>
      </c>
      <c r="F933" s="6">
        <f>SUM(H916:H926,H928:H931,H933:H933)</f>
        <v>3565702.2555</v>
      </c>
      <c r="G933" s="3"/>
      <c r="I933" s="6">
        <f>PRODUCT(F933,G933)</f>
        <v>3565702.2555</v>
      </c>
    </row>
    <row r="935" spans="1:9">
      <c r="A935" s="7"/>
      <c r="B935" s="7" t="s">
        <v>144</v>
      </c>
    </row>
    <row r="936" spans="1:9">
      <c r="A936" s="2"/>
      <c r="B936" s="2"/>
      <c r="C936" s="2"/>
      <c r="D936" s="2"/>
      <c r="E936" s="2"/>
      <c r="G936" s="2"/>
      <c r="H936" s="2"/>
    </row>
    <row r="937" spans="1:9">
      <c r="A937" s="2"/>
      <c r="B937" s="2" t="s">
        <v>145</v>
      </c>
      <c r="C937" s="2"/>
      <c r="D937" s="2"/>
      <c r="E937" s="2"/>
      <c r="G937" s="2"/>
      <c r="H937" s="2"/>
    </row>
    <row r="938" spans="1:9">
      <c r="A938" s="2"/>
      <c r="B938" s="2"/>
      <c r="C938" s="2"/>
      <c r="D938" s="2"/>
      <c r="E938" s="2"/>
      <c r="G938" s="2"/>
      <c r="H938" s="2"/>
    </row>
    <row r="939" spans="1:9">
      <c r="A939" s="2"/>
      <c r="B939" s="2" t="s">
        <v>184</v>
      </c>
      <c r="C939" s="2"/>
      <c r="D939" s="2" t="s">
        <v>112</v>
      </c>
      <c r="E939" s="2"/>
      <c r="G939" s="2"/>
      <c r="H939" s="2"/>
    </row>
    <row r="940" spans="1:9">
      <c r="A940" s="2"/>
      <c r="B940" s="2"/>
      <c r="C940" s="2"/>
      <c r="D940" s="2"/>
      <c r="E940" s="2"/>
      <c r="G940" s="2"/>
      <c r="H940" s="2"/>
    </row>
    <row r="941" spans="1:9">
      <c r="A941" s="2"/>
      <c r="B941" s="2" t="s">
        <v>203</v>
      </c>
      <c r="C941" s="5">
        <v>4264</v>
      </c>
      <c r="D941" s="2" t="s">
        <v>91</v>
      </c>
      <c r="E941" s="5">
        <v>250</v>
      </c>
      <c r="F941" s="5">
        <f>C941*E941</f>
        <v>1066000</v>
      </c>
      <c r="G941" s="2"/>
      <c r="H941" s="5">
        <f>PRODUCT(F941,G941)</f>
        <v>1066000</v>
      </c>
    </row>
    <row r="942" spans="1:9">
      <c r="A942" s="2"/>
      <c r="B942" s="2" t="s">
        <v>148</v>
      </c>
      <c r="C942" s="5">
        <v>1936</v>
      </c>
      <c r="D942" s="2" t="s">
        <v>91</v>
      </c>
      <c r="E942" s="5">
        <v>200</v>
      </c>
      <c r="F942" s="5">
        <f>C942*E942</f>
        <v>387200</v>
      </c>
      <c r="G942" s="2"/>
      <c r="H942" s="5">
        <f>PRODUCT(F942,G942)</f>
        <v>387200</v>
      </c>
    </row>
    <row r="943" spans="1:9">
      <c r="A943" s="2"/>
      <c r="B943" s="2" t="s">
        <v>187</v>
      </c>
      <c r="C943" s="5">
        <v>2719</v>
      </c>
      <c r="D943" s="2" t="s">
        <v>91</v>
      </c>
      <c r="E943" s="5">
        <v>500</v>
      </c>
      <c r="F943" s="5">
        <f>C943*E943</f>
        <v>1359500</v>
      </c>
      <c r="G943" s="2"/>
      <c r="H943" s="5">
        <f>PRODUCT(F943,G943)</f>
        <v>1359500</v>
      </c>
    </row>
    <row r="944" spans="1:9">
      <c r="A944" s="2"/>
      <c r="B944" s="2" t="s">
        <v>204</v>
      </c>
      <c r="C944" s="5">
        <v>1147</v>
      </c>
      <c r="D944" s="2" t="s">
        <v>91</v>
      </c>
      <c r="E944" s="5">
        <v>500</v>
      </c>
      <c r="F944" s="5">
        <f>C944*E944</f>
        <v>573500</v>
      </c>
      <c r="G944" s="2"/>
      <c r="H944" s="5">
        <f>PRODUCT(F944,G944)</f>
        <v>573500</v>
      </c>
    </row>
    <row r="945" spans="1:9">
      <c r="A945" s="2"/>
      <c r="B945" s="2" t="s">
        <v>172</v>
      </c>
      <c r="C945" s="5">
        <v>3084</v>
      </c>
      <c r="D945" s="2" t="s">
        <v>91</v>
      </c>
      <c r="E945" s="5">
        <v>350</v>
      </c>
      <c r="F945" s="5">
        <f>C945*E945</f>
        <v>1079400</v>
      </c>
      <c r="G945" s="2"/>
      <c r="H945" s="5">
        <f>PRODUCT(F945,G945)</f>
        <v>1079400</v>
      </c>
    </row>
    <row r="946" spans="1:9">
      <c r="A946" s="2"/>
      <c r="B946" s="2"/>
      <c r="C946" s="2"/>
      <c r="D946" s="2"/>
      <c r="E946" s="2"/>
      <c r="G946" s="2"/>
      <c r="H946" s="2"/>
    </row>
    <row r="947" spans="1:9">
      <c r="A947" s="2"/>
      <c r="B947" s="2" t="s">
        <v>189</v>
      </c>
      <c r="C947" s="5">
        <v>13150</v>
      </c>
      <c r="D947" s="2" t="s">
        <v>91</v>
      </c>
      <c r="E947" s="5">
        <v>20</v>
      </c>
      <c r="F947" s="5">
        <f>C947*E947</f>
        <v>263000</v>
      </c>
      <c r="G947" s="10">
        <v>0.4</v>
      </c>
      <c r="H947" s="5">
        <f>PRODUCT(F947,G947)</f>
        <v>105200</v>
      </c>
    </row>
    <row r="948" spans="1:9">
      <c r="A948" s="2"/>
      <c r="B948" s="2" t="s">
        <v>190</v>
      </c>
      <c r="C948" s="5">
        <v>1</v>
      </c>
      <c r="D948" s="2" t="s">
        <v>127</v>
      </c>
      <c r="E948" s="5">
        <v>1000000</v>
      </c>
      <c r="F948" s="5">
        <f>C948*E948</f>
        <v>1000000</v>
      </c>
      <c r="G948" s="10">
        <v>0.4</v>
      </c>
      <c r="H948" s="5">
        <f>PRODUCT(F948,G948)</f>
        <v>400000</v>
      </c>
    </row>
    <row r="949" spans="1:9">
      <c r="A949" s="2"/>
      <c r="B949" s="2" t="s">
        <v>192</v>
      </c>
      <c r="C949" s="5">
        <v>1</v>
      </c>
      <c r="D949" s="2" t="s">
        <v>127</v>
      </c>
      <c r="E949" s="5">
        <v>500000</v>
      </c>
      <c r="F949" s="5">
        <f>C949*E949</f>
        <v>500000</v>
      </c>
      <c r="G949" s="10">
        <v>0.4</v>
      </c>
      <c r="H949" s="5">
        <f>PRODUCT(F949,G949)</f>
        <v>200000</v>
      </c>
    </row>
    <row r="950" spans="1:9">
      <c r="A950" s="2"/>
      <c r="B950" s="2" t="s">
        <v>152</v>
      </c>
      <c r="C950" s="5">
        <v>1</v>
      </c>
      <c r="D950" s="2" t="s">
        <v>127</v>
      </c>
      <c r="E950" s="5">
        <v>250000</v>
      </c>
      <c r="F950" s="5">
        <f>C950*E950</f>
        <v>250000</v>
      </c>
      <c r="G950" s="10">
        <v>0.4</v>
      </c>
      <c r="H950" s="5">
        <f>PRODUCT(F950,G950)</f>
        <v>100000</v>
      </c>
    </row>
    <row r="951" spans="1:9">
      <c r="A951" s="2"/>
      <c r="B951" s="2" t="s">
        <v>153</v>
      </c>
      <c r="C951" s="5">
        <v>1</v>
      </c>
      <c r="D951" s="2" t="s">
        <v>127</v>
      </c>
      <c r="E951" s="5">
        <v>250000</v>
      </c>
      <c r="F951" s="5">
        <f>C951*E951</f>
        <v>250000</v>
      </c>
      <c r="G951" s="10">
        <v>0.4</v>
      </c>
      <c r="H951" s="5">
        <f>PRODUCT(F951,G951)</f>
        <v>100000</v>
      </c>
    </row>
    <row r="952" spans="1:9">
      <c r="A952" s="2"/>
      <c r="B952" s="2" t="s">
        <v>154</v>
      </c>
      <c r="C952" s="5">
        <v>1</v>
      </c>
      <c r="D952" s="2" t="s">
        <v>127</v>
      </c>
      <c r="E952" s="5">
        <v>250000</v>
      </c>
      <c r="F952" s="5">
        <f>C952*E952</f>
        <v>250000</v>
      </c>
      <c r="G952" s="10">
        <v>0.4</v>
      </c>
      <c r="H952" s="5">
        <f>PRODUCT(F952,G952)</f>
        <v>100000</v>
      </c>
    </row>
    <row r="953" spans="1:9">
      <c r="A953" s="2"/>
      <c r="B953" s="2" t="s">
        <v>193</v>
      </c>
      <c r="C953" s="5">
        <v>1</v>
      </c>
      <c r="D953" s="2" t="s">
        <v>127</v>
      </c>
      <c r="E953" s="5">
        <v>750000</v>
      </c>
      <c r="F953" s="5">
        <f>C953*E953</f>
        <v>750000</v>
      </c>
      <c r="G953" s="10">
        <v>0.4</v>
      </c>
      <c r="H953" s="5">
        <f>PRODUCT(F953,G953)</f>
        <v>300000</v>
      </c>
    </row>
    <row r="954" spans="1:9">
      <c r="A954" s="2"/>
      <c r="B954" s="2" t="s">
        <v>95</v>
      </c>
      <c r="C954" s="5">
        <v>42635</v>
      </c>
      <c r="D954" s="2" t="s">
        <v>91</v>
      </c>
      <c r="E954" s="5">
        <v>135.35358273718799</v>
      </c>
      <c r="F954" s="8">
        <v>7728600</v>
      </c>
      <c r="G954" s="2"/>
      <c r="H954" s="8">
        <v>5770800</v>
      </c>
    </row>
    <row r="955" spans="1:9">
      <c r="A955" s="2"/>
      <c r="B955" s="2"/>
      <c r="C955" s="2"/>
      <c r="D955" s="2"/>
      <c r="E955" s="2"/>
      <c r="G955" s="2"/>
      <c r="H955" s="2"/>
    </row>
    <row r="956" spans="1:9">
      <c r="A956" s="2"/>
      <c r="B956" s="2" t="s">
        <v>96</v>
      </c>
      <c r="C956" s="5">
        <v>10</v>
      </c>
      <c r="D956" s="2" t="s">
        <v>97</v>
      </c>
      <c r="E956" s="5">
        <v>5770800</v>
      </c>
      <c r="F956" s="8">
        <v>577080</v>
      </c>
      <c r="G956" s="2"/>
      <c r="H956" s="5">
        <f>PRODUCT(F956,G956)</f>
        <v>577080</v>
      </c>
    </row>
    <row r="957" spans="1:9">
      <c r="A957" s="2"/>
      <c r="B957" s="2" t="s">
        <v>98</v>
      </c>
      <c r="C957" s="5">
        <v>5</v>
      </c>
      <c r="D957" s="2" t="s">
        <v>97</v>
      </c>
      <c r="E957" s="5">
        <v>6347880</v>
      </c>
      <c r="F957" s="8">
        <v>317394</v>
      </c>
      <c r="G957" s="2"/>
      <c r="H957" s="5">
        <f>PRODUCT(F957,G957)</f>
        <v>317394</v>
      </c>
    </row>
    <row r="958" spans="1:9">
      <c r="A958" s="2"/>
      <c r="B958" s="2" t="s">
        <v>99</v>
      </c>
      <c r="C958" s="5">
        <v>3</v>
      </c>
      <c r="D958" s="2" t="s">
        <v>97</v>
      </c>
      <c r="E958" s="5">
        <v>6665274</v>
      </c>
      <c r="F958" s="8">
        <v>199958.22</v>
      </c>
      <c r="G958" s="2"/>
      <c r="H958" s="5">
        <f>PRODUCT(F958,G958)</f>
        <v>199958.22</v>
      </c>
    </row>
    <row r="959" spans="1:9">
      <c r="A959" s="2"/>
      <c r="B959" s="2" t="s">
        <v>9</v>
      </c>
      <c r="C959" s="5">
        <v>42653</v>
      </c>
      <c r="D959" s="2" t="s">
        <v>91</v>
      </c>
      <c r="E959" s="5">
        <v>160.95543619440599</v>
      </c>
      <c r="F959" s="8">
        <v>8823032.2200000007</v>
      </c>
      <c r="G959" s="2"/>
      <c r="H959" s="8">
        <v>6865232.2199999997</v>
      </c>
    </row>
    <row r="960" spans="1:9">
      <c r="B960" s="3" t="s">
        <v>156</v>
      </c>
      <c r="C960" s="6">
        <v>19752</v>
      </c>
      <c r="D960" s="3" t="s">
        <v>91</v>
      </c>
      <c r="E960" s="6">
        <v>347.57149756986598</v>
      </c>
      <c r="F960" s="6">
        <f>SUM(H936:H953,H955:H958,H960:H960)</f>
        <v>6865232.2199999997</v>
      </c>
      <c r="G960" s="3"/>
      <c r="I960" s="6">
        <f>PRODUCT(F960,G960)</f>
        <v>6865232.2199999997</v>
      </c>
    </row>
    <row r="962" spans="1:8">
      <c r="A962" s="7"/>
      <c r="B962" s="7" t="s">
        <v>109</v>
      </c>
    </row>
    <row r="963" spans="1:8">
      <c r="A963" s="2"/>
      <c r="B963" s="2"/>
      <c r="C963" s="2"/>
      <c r="D963" s="2"/>
      <c r="E963" s="2"/>
      <c r="G963" s="2"/>
      <c r="H963" s="2"/>
    </row>
    <row r="964" spans="1:8">
      <c r="A964" s="2"/>
      <c r="B964" s="2" t="s">
        <v>110</v>
      </c>
      <c r="C964" s="2"/>
      <c r="D964" s="2"/>
      <c r="E964" s="2"/>
      <c r="G964" s="2"/>
      <c r="H964" s="2"/>
    </row>
    <row r="965" spans="1:8">
      <c r="A965" s="2"/>
      <c r="B965" s="2"/>
      <c r="C965" s="2"/>
      <c r="D965" s="2"/>
      <c r="E965" s="2"/>
      <c r="G965" s="2"/>
      <c r="H965" s="2"/>
    </row>
    <row r="966" spans="1:8">
      <c r="A966" s="2"/>
      <c r="B966" s="2" t="s">
        <v>111</v>
      </c>
      <c r="C966" s="2"/>
      <c r="D966" s="2" t="s">
        <v>112</v>
      </c>
      <c r="E966" s="2"/>
      <c r="G966" s="2"/>
      <c r="H966" s="2"/>
    </row>
    <row r="967" spans="1:8">
      <c r="A967" s="2"/>
      <c r="B967" s="2"/>
      <c r="C967" s="2"/>
      <c r="D967" s="2"/>
      <c r="E967" s="2"/>
      <c r="G967" s="2"/>
      <c r="H967" s="2"/>
    </row>
    <row r="968" spans="1:8">
      <c r="A968" s="2"/>
      <c r="B968" s="2" t="s">
        <v>113</v>
      </c>
      <c r="C968" s="5">
        <v>42658</v>
      </c>
      <c r="D968" s="2" t="s">
        <v>91</v>
      </c>
      <c r="E968" s="9">
        <v>7.117</v>
      </c>
      <c r="F968" s="5">
        <f>C968*E968</f>
        <v>303596.98599999998</v>
      </c>
      <c r="G968" s="10">
        <v>0.5</v>
      </c>
      <c r="H968" s="5">
        <f>PRODUCT(F968,G968)</f>
        <v>151798.49299999999</v>
      </c>
    </row>
    <row r="969" spans="1:8">
      <c r="A969" s="2"/>
      <c r="B969" s="2" t="s">
        <v>116</v>
      </c>
      <c r="C969" s="5">
        <v>2881</v>
      </c>
      <c r="D969" s="2" t="s">
        <v>91</v>
      </c>
      <c r="E969" s="9">
        <v>25.827999999999999</v>
      </c>
      <c r="F969" s="5">
        <f>C969*E969</f>
        <v>74410.467999999993</v>
      </c>
      <c r="G969" s="10">
        <v>0.5</v>
      </c>
      <c r="H969" s="5">
        <f>PRODUCT(F969,G969)</f>
        <v>37205.233999999997</v>
      </c>
    </row>
    <row r="970" spans="1:8">
      <c r="A970" s="2"/>
      <c r="B970" s="2" t="s">
        <v>117</v>
      </c>
      <c r="C970" s="5">
        <v>42658</v>
      </c>
      <c r="D970" s="2" t="s">
        <v>91</v>
      </c>
      <c r="E970" s="9">
        <v>4.2240000000000002</v>
      </c>
      <c r="F970" s="5">
        <f>C970*E970</f>
        <v>180187.39200000002</v>
      </c>
      <c r="G970" s="10">
        <v>0.5</v>
      </c>
      <c r="H970" s="5">
        <f>PRODUCT(F970,G970)</f>
        <v>90093.696000000011</v>
      </c>
    </row>
    <row r="971" spans="1:8">
      <c r="A971" s="2"/>
      <c r="B971" s="2" t="s">
        <v>118</v>
      </c>
      <c r="C971" s="2"/>
      <c r="D971" s="2"/>
      <c r="E971" s="2"/>
      <c r="F971" s="2" t="s">
        <v>115</v>
      </c>
      <c r="G971" s="10">
        <v>0.5</v>
      </c>
      <c r="H971" s="11" t="s">
        <v>115</v>
      </c>
    </row>
    <row r="972" spans="1:8">
      <c r="A972" s="2"/>
      <c r="B972" s="2" t="s">
        <v>119</v>
      </c>
      <c r="C972" s="2"/>
      <c r="D972" s="2"/>
      <c r="E972" s="2"/>
      <c r="F972" s="2" t="s">
        <v>115</v>
      </c>
      <c r="G972" s="10">
        <v>0.5</v>
      </c>
      <c r="H972" s="11" t="s">
        <v>115</v>
      </c>
    </row>
    <row r="973" spans="1:8">
      <c r="A973" s="2"/>
      <c r="B973" s="2" t="s">
        <v>120</v>
      </c>
      <c r="C973" s="5">
        <v>42658</v>
      </c>
      <c r="D973" s="2" t="s">
        <v>91</v>
      </c>
      <c r="E973" s="9">
        <v>1.6830000000000001</v>
      </c>
      <c r="F973" s="5">
        <f>C973*E973</f>
        <v>71793.414000000004</v>
      </c>
      <c r="G973" s="10">
        <v>0.5</v>
      </c>
      <c r="H973" s="5">
        <f>PRODUCT(F973,G973)</f>
        <v>35896.707000000002</v>
      </c>
    </row>
    <row r="974" spans="1:8">
      <c r="A974" s="2"/>
      <c r="B974" s="2" t="s">
        <v>121</v>
      </c>
      <c r="C974" s="5">
        <v>42658</v>
      </c>
      <c r="D974" s="2" t="s">
        <v>91</v>
      </c>
      <c r="E974" s="9">
        <v>23.6</v>
      </c>
      <c r="F974" s="5">
        <f>C974*E974</f>
        <v>1006728.8</v>
      </c>
      <c r="G974" s="10">
        <v>0.5</v>
      </c>
      <c r="H974" s="5">
        <f>PRODUCT(F974,G974)</f>
        <v>503364.4</v>
      </c>
    </row>
    <row r="975" spans="1:8">
      <c r="A975" s="2"/>
      <c r="B975" s="2" t="s">
        <v>122</v>
      </c>
      <c r="C975" s="5">
        <v>42658</v>
      </c>
      <c r="D975" s="2" t="s">
        <v>91</v>
      </c>
      <c r="E975" s="5">
        <v>116.7</v>
      </c>
      <c r="F975" s="5">
        <f>C975*E975</f>
        <v>4978188.6000000006</v>
      </c>
      <c r="G975" s="10">
        <v>0.5</v>
      </c>
      <c r="H975" s="5">
        <f>PRODUCT(F975,G975)</f>
        <v>2489094.3000000003</v>
      </c>
    </row>
    <row r="976" spans="1:8">
      <c r="A976" s="2"/>
      <c r="B976" s="2"/>
      <c r="C976" s="2"/>
      <c r="D976" s="2"/>
      <c r="E976" s="2"/>
      <c r="G976" s="2"/>
      <c r="H976" s="2"/>
    </row>
    <row r="977" spans="1:9">
      <c r="A977" s="2"/>
      <c r="B977" s="2" t="s">
        <v>95</v>
      </c>
      <c r="C977" s="5">
        <v>42658</v>
      </c>
      <c r="D977" s="2" t="s">
        <v>91</v>
      </c>
      <c r="E977" s="5">
        <v>77.534174832387805</v>
      </c>
      <c r="F977" s="8">
        <v>6614905.6600000001</v>
      </c>
      <c r="G977" s="2"/>
      <c r="H977" s="8">
        <v>3307452.83</v>
      </c>
    </row>
    <row r="978" spans="1:9">
      <c r="A978" s="2"/>
      <c r="B978" s="2"/>
      <c r="C978" s="2"/>
      <c r="D978" s="2"/>
      <c r="E978" s="2"/>
      <c r="G978" s="2"/>
      <c r="H978" s="2"/>
    </row>
    <row r="979" spans="1:9">
      <c r="A979" s="2"/>
      <c r="B979" s="2" t="s">
        <v>96</v>
      </c>
      <c r="C979" s="5">
        <v>10</v>
      </c>
      <c r="D979" s="2" t="s">
        <v>97</v>
      </c>
      <c r="E979" s="5">
        <v>3307452.83</v>
      </c>
      <c r="F979" s="8">
        <v>330745.283</v>
      </c>
      <c r="G979" s="2"/>
      <c r="H979" s="5">
        <f>PRODUCT(F979,G979)</f>
        <v>330745.283</v>
      </c>
    </row>
    <row r="980" spans="1:9">
      <c r="A980" s="2"/>
      <c r="B980" s="2" t="s">
        <v>98</v>
      </c>
      <c r="C980" s="5">
        <v>5</v>
      </c>
      <c r="D980" s="2" t="s">
        <v>97</v>
      </c>
      <c r="E980" s="5">
        <v>3638198.1129999999</v>
      </c>
      <c r="F980" s="8">
        <v>181909.90565</v>
      </c>
      <c r="G980" s="2"/>
      <c r="H980" s="5">
        <f>PRODUCT(F980,G980)</f>
        <v>181909.90565</v>
      </c>
    </row>
    <row r="981" spans="1:9">
      <c r="A981" s="2"/>
      <c r="B981" s="2" t="s">
        <v>99</v>
      </c>
      <c r="C981" s="5">
        <v>3</v>
      </c>
      <c r="D981" s="2" t="s">
        <v>97</v>
      </c>
      <c r="E981" s="5">
        <v>3820108.01865</v>
      </c>
      <c r="F981" s="8">
        <v>114603.2405595</v>
      </c>
      <c r="G981" s="2"/>
      <c r="H981" s="5">
        <f>PRODUCT(F981,G981)</f>
        <v>114603.2405595</v>
      </c>
    </row>
    <row r="982" spans="1:9">
      <c r="A982" s="2"/>
      <c r="B982" s="2" t="s">
        <v>9</v>
      </c>
      <c r="C982" s="5">
        <v>42676</v>
      </c>
      <c r="D982" s="2" t="s">
        <v>91</v>
      </c>
      <c r="E982" s="5">
        <v>92.199626469432502</v>
      </c>
      <c r="F982" s="8">
        <v>7242164.0892094998</v>
      </c>
      <c r="G982" s="2"/>
      <c r="H982" s="8">
        <v>3934711.2592095002</v>
      </c>
    </row>
    <row r="983" spans="1:9">
      <c r="B983" s="3" t="s">
        <v>124</v>
      </c>
      <c r="C983" s="6">
        <v>21329</v>
      </c>
      <c r="D983" s="3" t="s">
        <v>91</v>
      </c>
      <c r="E983" s="6">
        <v>184.47706217870001</v>
      </c>
      <c r="F983" s="6">
        <f>SUM(H963:H976,H978:H981,H983:H983)</f>
        <v>3934711.2592095002</v>
      </c>
      <c r="G983" s="3"/>
      <c r="I983" s="6">
        <f>PRODUCT(F983,G983)</f>
        <v>3934711.2592095002</v>
      </c>
    </row>
    <row r="985" spans="1:9">
      <c r="A985" s="2"/>
      <c r="B985" s="2"/>
      <c r="C985" s="2"/>
      <c r="D985" s="2"/>
      <c r="E985" s="2"/>
      <c r="G985" s="2"/>
      <c r="I985" s="2"/>
    </row>
    <row r="986" spans="1:9">
      <c r="A986" s="2"/>
      <c r="B986" s="2" t="s">
        <v>125</v>
      </c>
      <c r="C986" s="5">
        <v>21329</v>
      </c>
      <c r="D986" s="2" t="s">
        <v>91</v>
      </c>
      <c r="E986" s="5">
        <v>673.52645387545101</v>
      </c>
      <c r="F986" s="8">
        <v>14365645.734709499</v>
      </c>
      <c r="G986" s="2"/>
      <c r="I986" s="8">
        <v>14365645.734709499</v>
      </c>
    </row>
    <row r="987" spans="1:9">
      <c r="A987" s="2"/>
      <c r="B987" s="2"/>
      <c r="C987" s="2"/>
      <c r="D987" s="2"/>
      <c r="E987" s="2"/>
      <c r="G987" s="2"/>
      <c r="I987" s="2"/>
    </row>
    <row r="988" spans="1:9">
      <c r="A988" s="2"/>
      <c r="B988" s="2" t="s">
        <v>126</v>
      </c>
      <c r="C988" s="2"/>
      <c r="D988" s="2"/>
      <c r="E988" s="2"/>
      <c r="G988" s="2"/>
      <c r="I988" s="2"/>
    </row>
    <row r="989" spans="1:9">
      <c r="A989" s="2"/>
      <c r="B989" s="2" t="s">
        <v>99</v>
      </c>
      <c r="C989" s="5">
        <v>1</v>
      </c>
      <c r="D989" s="2" t="s">
        <v>127</v>
      </c>
      <c r="E989" s="2"/>
      <c r="F989" s="2" t="s">
        <v>128</v>
      </c>
      <c r="G989" s="2"/>
      <c r="I989" s="11" t="s">
        <v>128</v>
      </c>
    </row>
    <row r="990" spans="1:9">
      <c r="A990" s="2"/>
      <c r="B990" s="2" t="s">
        <v>129</v>
      </c>
      <c r="C990" s="5">
        <v>5</v>
      </c>
      <c r="D990" s="2" t="s">
        <v>97</v>
      </c>
      <c r="E990" s="5">
        <v>14365645.734709499</v>
      </c>
      <c r="F990" s="12">
        <v>718282.28673547495</v>
      </c>
      <c r="G990" s="2"/>
      <c r="I990" s="5">
        <f>PRODUCT(F990,G990)</f>
        <v>718282.28673547495</v>
      </c>
    </row>
    <row r="991" spans="1:9">
      <c r="A991" s="2"/>
      <c r="B991" s="2"/>
      <c r="C991" s="2"/>
      <c r="D991" s="2"/>
      <c r="E991" s="2"/>
      <c r="G991" s="2"/>
      <c r="I991" s="2"/>
    </row>
    <row r="992" spans="1:9">
      <c r="A992" s="2"/>
      <c r="B992" s="2" t="s">
        <v>130</v>
      </c>
      <c r="C992" s="2"/>
      <c r="D992" s="2"/>
      <c r="E992" s="2"/>
      <c r="G992" s="2"/>
      <c r="I992" s="2"/>
    </row>
    <row r="993" spans="1:16">
      <c r="A993" s="2"/>
      <c r="B993" s="2" t="s">
        <v>131</v>
      </c>
      <c r="C993" s="5">
        <v>3</v>
      </c>
      <c r="D993" s="2" t="s">
        <v>97</v>
      </c>
      <c r="E993" s="5">
        <v>15083928.021445001</v>
      </c>
      <c r="F993" s="8">
        <v>452517.84064334998</v>
      </c>
      <c r="G993" s="2"/>
      <c r="I993" s="5">
        <f>PRODUCT(F993,G993)</f>
        <v>452517.84064334998</v>
      </c>
    </row>
    <row r="994" spans="1:16">
      <c r="A994" s="2"/>
      <c r="B994" s="2"/>
      <c r="C994" s="2"/>
      <c r="D994" s="2"/>
      <c r="E994" s="2"/>
      <c r="G994" s="2"/>
      <c r="I994" s="2"/>
    </row>
    <row r="995" spans="1:16">
      <c r="A995" s="2"/>
      <c r="B995" s="2" t="s">
        <v>132</v>
      </c>
      <c r="C995" s="2"/>
      <c r="D995" s="2"/>
      <c r="E995" s="2"/>
      <c r="G995" s="2"/>
      <c r="I995" s="2"/>
    </row>
    <row r="996" spans="1:16">
      <c r="A996" s="2"/>
      <c r="B996" s="2" t="s">
        <v>133</v>
      </c>
      <c r="C996" s="13">
        <v>5</v>
      </c>
      <c r="D996" s="2" t="s">
        <v>97</v>
      </c>
      <c r="E996" s="5">
        <v>15536445.8620883</v>
      </c>
      <c r="F996" s="8">
        <v>776822.29310441494</v>
      </c>
      <c r="G996" s="2"/>
      <c r="I996" s="5">
        <f>PRODUCT(F996,G996)</f>
        <v>776822.29310441494</v>
      </c>
    </row>
    <row r="997" spans="1:16">
      <c r="A997" s="2"/>
      <c r="B997" s="2" t="s">
        <v>134</v>
      </c>
      <c r="C997" s="13">
        <v>1</v>
      </c>
      <c r="D997" s="2" t="s">
        <v>97</v>
      </c>
      <c r="E997" s="5">
        <v>15536445.8620883</v>
      </c>
      <c r="F997" s="8">
        <v>147600.458620883</v>
      </c>
      <c r="G997" s="2"/>
      <c r="I997" s="5">
        <f>PRODUCT(F997,G997)</f>
        <v>147600.458620883</v>
      </c>
    </row>
    <row r="998" spans="1:16">
      <c r="A998" s="2"/>
      <c r="B998" s="2" t="s">
        <v>135</v>
      </c>
      <c r="C998" s="2"/>
      <c r="D998" s="2" t="s">
        <v>136</v>
      </c>
      <c r="E998" s="2"/>
      <c r="G998" s="2"/>
      <c r="I998" s="5">
        <f>PRODUCT(F998,G998)</f>
        <v>0</v>
      </c>
    </row>
    <row r="999" spans="1:16">
      <c r="A999" s="2"/>
      <c r="B999" s="2"/>
      <c r="C999" s="2"/>
      <c r="D999" s="2"/>
      <c r="E999" s="2"/>
      <c r="G999" s="2"/>
      <c r="I999" s="2"/>
    </row>
    <row r="1000" spans="1:16">
      <c r="A1000" s="2"/>
      <c r="B1000" s="2" t="s">
        <v>137</v>
      </c>
      <c r="C1000" s="5">
        <v>21329</v>
      </c>
      <c r="D1000" s="2" t="s">
        <v>91</v>
      </c>
      <c r="E1000" s="5">
        <v>771.75998001845403</v>
      </c>
      <c r="F1000" s="8">
        <v>16460868.6138136</v>
      </c>
      <c r="G1000" s="2"/>
      <c r="I1000" s="8">
        <v>16460868.6138136</v>
      </c>
    </row>
    <row r="1001" spans="1:16">
      <c r="B1001" s="3" t="s">
        <v>205</v>
      </c>
      <c r="C1001" s="3"/>
      <c r="D1001" s="3"/>
      <c r="E1001" s="3"/>
      <c r="F1001" s="6">
        <f>SUM(I915:I985,I987:I999,I1001:I1001)</f>
        <v>16460868.613813624</v>
      </c>
      <c r="G1001" s="3"/>
      <c r="J1001" s="6">
        <f>PRODUCT(F1001,G1001)</f>
        <v>16460868.613813624</v>
      </c>
      <c r="K1001" s="6">
        <v>6</v>
      </c>
      <c r="L1001" s="3"/>
      <c r="M1001" s="14">
        <v>16460868.619999999</v>
      </c>
      <c r="N1001" s="3"/>
      <c r="O1001" s="3"/>
      <c r="P1001" s="3"/>
    </row>
    <row r="1003" spans="1:16">
      <c r="A1003" s="3"/>
      <c r="B1003" s="3" t="s">
        <v>206</v>
      </c>
    </row>
    <row r="1004" spans="1:16">
      <c r="A1004" s="2"/>
      <c r="B1004" s="2"/>
      <c r="C1004" s="2"/>
      <c r="D1004" s="2"/>
      <c r="E1004" s="2"/>
      <c r="G1004" s="2"/>
      <c r="I1004" s="2"/>
    </row>
    <row r="1005" spans="1:16">
      <c r="A1005" s="2"/>
      <c r="B1005" s="2"/>
      <c r="C1005" s="2"/>
      <c r="D1005" s="2"/>
      <c r="E1005" s="2"/>
      <c r="G1005" s="2"/>
      <c r="I1005" s="2"/>
    </row>
    <row r="1006" spans="1:16">
      <c r="A1006" s="2"/>
      <c r="B1006" s="2"/>
      <c r="C1006" s="2"/>
      <c r="D1006" s="2"/>
      <c r="E1006" s="2"/>
      <c r="G1006" s="2"/>
      <c r="I1006" s="2"/>
    </row>
    <row r="1007" spans="1:16">
      <c r="A1007" s="2"/>
      <c r="B1007" s="2" t="s">
        <v>88</v>
      </c>
      <c r="C1007" s="2"/>
      <c r="D1007" s="2"/>
      <c r="E1007" s="2"/>
      <c r="G1007" s="2"/>
      <c r="I1007" s="2"/>
    </row>
    <row r="1009" spans="1:9">
      <c r="A1009" s="7"/>
      <c r="B1009" s="7" t="s">
        <v>89</v>
      </c>
    </row>
    <row r="1010" spans="1:9">
      <c r="A1010" s="2"/>
      <c r="B1010" s="2"/>
      <c r="C1010" s="2"/>
      <c r="D1010" s="2"/>
      <c r="E1010" s="2"/>
      <c r="G1010" s="2"/>
      <c r="H1010" s="2"/>
    </row>
    <row r="1011" spans="1:9">
      <c r="A1011" s="2"/>
      <c r="B1011" s="2" t="s">
        <v>89</v>
      </c>
      <c r="C1011" s="2"/>
      <c r="D1011" s="2"/>
      <c r="E1011" s="2"/>
      <c r="G1011" s="2"/>
      <c r="H1011" s="2"/>
    </row>
    <row r="1012" spans="1:9">
      <c r="A1012" s="2"/>
      <c r="B1012" s="2" t="s">
        <v>90</v>
      </c>
      <c r="C1012" s="5">
        <v>1103</v>
      </c>
      <c r="D1012" s="2" t="s">
        <v>91</v>
      </c>
      <c r="E1012" s="5">
        <v>250</v>
      </c>
      <c r="F1012" s="5">
        <f>C1012*E1012</f>
        <v>275750</v>
      </c>
      <c r="G1012" s="2"/>
      <c r="H1012" s="9">
        <f>PRODUCT(F1012,G1012)</f>
        <v>275750</v>
      </c>
    </row>
    <row r="1013" spans="1:9">
      <c r="A1013" s="2"/>
      <c r="B1013" s="2" t="s">
        <v>92</v>
      </c>
      <c r="C1013" s="5">
        <v>2</v>
      </c>
      <c r="D1013" s="2" t="s">
        <v>93</v>
      </c>
      <c r="E1013" s="5">
        <v>150000</v>
      </c>
      <c r="F1013" s="5">
        <f>C1013*E1013</f>
        <v>300000</v>
      </c>
      <c r="G1013" s="2"/>
      <c r="H1013" s="5">
        <f>PRODUCT(F1013,G1013)</f>
        <v>300000</v>
      </c>
    </row>
    <row r="1014" spans="1:9">
      <c r="A1014" s="2"/>
      <c r="B1014" s="2" t="s">
        <v>94</v>
      </c>
      <c r="C1014" s="5">
        <v>60825</v>
      </c>
      <c r="D1014" s="2" t="s">
        <v>91</v>
      </c>
      <c r="E1014" s="5">
        <v>1</v>
      </c>
      <c r="F1014" s="5">
        <f>C1014*E1014</f>
        <v>60825</v>
      </c>
      <c r="G1014" s="2"/>
      <c r="H1014" s="5">
        <f>PRODUCT(F1014,G1014)</f>
        <v>60825</v>
      </c>
    </row>
    <row r="1015" spans="1:9">
      <c r="A1015" s="2"/>
      <c r="B1015" s="2"/>
      <c r="C1015" s="2"/>
      <c r="D1015" s="2"/>
      <c r="E1015" s="2"/>
      <c r="G1015" s="2"/>
      <c r="H1015" s="2"/>
    </row>
    <row r="1016" spans="1:9">
      <c r="A1016" s="2"/>
      <c r="B1016" s="2" t="s">
        <v>95</v>
      </c>
      <c r="C1016" s="5">
        <v>1103</v>
      </c>
      <c r="D1016" s="2" t="s">
        <v>91</v>
      </c>
      <c r="E1016" s="5">
        <v>577.13055303717101</v>
      </c>
      <c r="F1016" s="8">
        <v>636575</v>
      </c>
      <c r="G1016" s="2"/>
      <c r="H1016" s="8">
        <v>636575</v>
      </c>
    </row>
    <row r="1017" spans="1:9">
      <c r="A1017" s="2"/>
      <c r="B1017" s="2"/>
      <c r="C1017" s="2"/>
      <c r="D1017" s="2"/>
      <c r="E1017" s="2"/>
      <c r="G1017" s="2"/>
      <c r="H1017" s="2"/>
    </row>
    <row r="1018" spans="1:9">
      <c r="A1018" s="2"/>
      <c r="B1018" s="2" t="s">
        <v>96</v>
      </c>
      <c r="C1018" s="5">
        <v>10</v>
      </c>
      <c r="D1018" s="2" t="s">
        <v>97</v>
      </c>
      <c r="E1018" s="5">
        <v>636575</v>
      </c>
      <c r="F1018" s="8">
        <v>63657.5</v>
      </c>
      <c r="G1018" s="2"/>
      <c r="H1018" s="5">
        <f>PRODUCT(F1018,G1018)</f>
        <v>63657.5</v>
      </c>
    </row>
    <row r="1019" spans="1:9">
      <c r="A1019" s="2"/>
      <c r="B1019" s="2" t="s">
        <v>98</v>
      </c>
      <c r="C1019" s="5">
        <v>5</v>
      </c>
      <c r="D1019" s="2" t="s">
        <v>97</v>
      </c>
      <c r="E1019" s="5">
        <v>700232.5</v>
      </c>
      <c r="F1019" s="8">
        <v>35011.625</v>
      </c>
      <c r="G1019" s="2"/>
      <c r="H1019" s="5">
        <f>PRODUCT(F1019,G1019)</f>
        <v>35011.625</v>
      </c>
    </row>
    <row r="1020" spans="1:9">
      <c r="A1020" s="2"/>
      <c r="B1020" s="2" t="s">
        <v>99</v>
      </c>
      <c r="C1020" s="5">
        <v>3</v>
      </c>
      <c r="D1020" s="2" t="s">
        <v>97</v>
      </c>
      <c r="E1020" s="5">
        <v>735244.125</v>
      </c>
      <c r="F1020" s="8">
        <v>22057.32375</v>
      </c>
      <c r="G1020" s="2"/>
      <c r="H1020" s="5">
        <f>PRODUCT(F1020,G1020)</f>
        <v>22057.32375</v>
      </c>
    </row>
    <row r="1021" spans="1:9">
      <c r="A1021" s="2"/>
      <c r="B1021" s="2" t="s">
        <v>9</v>
      </c>
      <c r="C1021" s="5">
        <v>1121</v>
      </c>
      <c r="D1021" s="2" t="s">
        <v>91</v>
      </c>
      <c r="E1021" s="5">
        <v>675.55883028545895</v>
      </c>
      <c r="F1021" s="8">
        <v>757301.44874999998</v>
      </c>
      <c r="G1021" s="2"/>
      <c r="H1021" s="8">
        <v>757301.44874999998</v>
      </c>
    </row>
    <row r="1022" spans="1:9">
      <c r="B1022" s="3" t="s">
        <v>100</v>
      </c>
      <c r="C1022" s="6">
        <v>5713</v>
      </c>
      <c r="D1022" s="3" t="s">
        <v>91</v>
      </c>
      <c r="E1022" s="6">
        <v>132.557578986522</v>
      </c>
      <c r="F1022" s="6">
        <f>SUM(H1005:H1015,H1017:H1020,H1022:H1022)</f>
        <v>757301.44874999998</v>
      </c>
      <c r="G1022" s="3"/>
      <c r="I1022" s="6">
        <f>PRODUCT(F1022,G1022)</f>
        <v>757301.44874999998</v>
      </c>
    </row>
    <row r="1024" spans="1:9">
      <c r="A1024" s="7"/>
      <c r="B1024" s="7" t="s">
        <v>101</v>
      </c>
    </row>
    <row r="1025" spans="1:13">
      <c r="A1025" s="2"/>
      <c r="B1025" s="2"/>
      <c r="C1025" s="2"/>
      <c r="D1025" s="2"/>
      <c r="E1025" s="2"/>
      <c r="G1025" s="2"/>
      <c r="H1025" s="2"/>
      <c r="K1025" s="2"/>
      <c r="L1025" s="2"/>
      <c r="M1025" s="2"/>
    </row>
    <row r="1026" spans="1:13">
      <c r="A1026" s="2"/>
      <c r="B1026" s="2" t="s">
        <v>101</v>
      </c>
      <c r="C1026" s="2"/>
      <c r="D1026" s="2"/>
      <c r="E1026" s="2"/>
      <c r="G1026" s="2"/>
      <c r="H1026" s="2"/>
      <c r="K1026" s="2"/>
      <c r="L1026" s="2"/>
      <c r="M1026" s="2"/>
    </row>
    <row r="1027" spans="1:13">
      <c r="A1027" s="2"/>
      <c r="B1027" s="2" t="s">
        <v>102</v>
      </c>
      <c r="C1027" s="5">
        <v>6310</v>
      </c>
      <c r="D1027" s="2" t="s">
        <v>91</v>
      </c>
      <c r="E1027" s="5">
        <v>100</v>
      </c>
      <c r="F1027" s="5">
        <f>C1027*E1027</f>
        <v>631000</v>
      </c>
      <c r="G1027" s="2"/>
      <c r="H1027" s="5">
        <f>PRODUCT(F1027,G1027)</f>
        <v>631000</v>
      </c>
      <c r="K1027" s="2"/>
      <c r="L1027" s="5">
        <v>150</v>
      </c>
      <c r="M1027" s="8">
        <v>186.45</v>
      </c>
    </row>
    <row r="1028" spans="1:13">
      <c r="A1028" s="2"/>
      <c r="B1028" s="2" t="s">
        <v>103</v>
      </c>
      <c r="C1028" s="5">
        <v>1865</v>
      </c>
      <c r="D1028" s="2" t="s">
        <v>104</v>
      </c>
      <c r="E1028" s="5">
        <v>120</v>
      </c>
      <c r="F1028" s="5">
        <f>C1028*E1028</f>
        <v>223800</v>
      </c>
      <c r="G1028" s="2"/>
      <c r="H1028" s="5">
        <f>PRODUCT(F1028,G1028)</f>
        <v>223800</v>
      </c>
      <c r="K1028" s="2"/>
      <c r="L1028" s="5">
        <v>200</v>
      </c>
      <c r="M1028" s="8">
        <v>248.6</v>
      </c>
    </row>
    <row r="1029" spans="1:13">
      <c r="A1029" s="2"/>
      <c r="B1029" s="2" t="s">
        <v>157</v>
      </c>
      <c r="C1029" s="5">
        <v>46.625</v>
      </c>
      <c r="D1029" s="2" t="s">
        <v>93</v>
      </c>
      <c r="E1029" s="5">
        <v>6000</v>
      </c>
      <c r="F1029" s="5">
        <f>C1029*E1029</f>
        <v>279750</v>
      </c>
      <c r="G1029" s="2"/>
      <c r="H1029" s="5">
        <f>PRODUCT(F1029,G1029)</f>
        <v>279750</v>
      </c>
      <c r="K1029" s="2"/>
      <c r="L1029" s="5">
        <v>10000</v>
      </c>
      <c r="M1029" s="8">
        <v>12430</v>
      </c>
    </row>
    <row r="1030" spans="1:13">
      <c r="A1030" s="2"/>
      <c r="B1030" s="2" t="s">
        <v>106</v>
      </c>
      <c r="C1030" s="5">
        <v>6310</v>
      </c>
      <c r="D1030" s="2" t="s">
        <v>91</v>
      </c>
      <c r="E1030" s="5">
        <v>12</v>
      </c>
      <c r="F1030" s="5">
        <f>C1030*E1030</f>
        <v>75720</v>
      </c>
      <c r="G1030" s="2"/>
      <c r="H1030" s="5">
        <f>PRODUCT(F1030,G1030)</f>
        <v>75720</v>
      </c>
      <c r="K1030" s="2"/>
      <c r="L1030" s="5">
        <v>10</v>
      </c>
      <c r="M1030" s="8">
        <v>12.43</v>
      </c>
    </row>
    <row r="1031" spans="1:13">
      <c r="A1031" s="2"/>
      <c r="B1031" s="2" t="s">
        <v>107</v>
      </c>
      <c r="C1031" s="5">
        <v>6310</v>
      </c>
      <c r="D1031" s="2" t="s">
        <v>91</v>
      </c>
      <c r="E1031" s="5">
        <v>20</v>
      </c>
      <c r="F1031" s="5">
        <f>C1031*E1031</f>
        <v>126200</v>
      </c>
      <c r="G1031" s="2"/>
      <c r="H1031" s="5">
        <f>PRODUCT(F1031,G1031)</f>
        <v>126200</v>
      </c>
      <c r="K1031" s="2"/>
      <c r="L1031" s="2"/>
      <c r="M1031" s="2"/>
    </row>
    <row r="1032" spans="1:13">
      <c r="A1032" s="2"/>
      <c r="B1032" s="2"/>
      <c r="C1032" s="2"/>
      <c r="D1032" s="2"/>
      <c r="E1032" s="2"/>
      <c r="G1032" s="2"/>
      <c r="H1032" s="2"/>
      <c r="K1032" s="2"/>
      <c r="L1032" s="2"/>
      <c r="M1032" s="2"/>
    </row>
    <row r="1033" spans="1:13">
      <c r="A1033" s="2"/>
      <c r="B1033" s="2" t="s">
        <v>95</v>
      </c>
      <c r="C1033" s="5">
        <v>6310</v>
      </c>
      <c r="D1033" s="2" t="s">
        <v>91</v>
      </c>
      <c r="E1033" s="5">
        <v>211.80190174326501</v>
      </c>
      <c r="F1033" s="8">
        <v>1336470</v>
      </c>
      <c r="G1033" s="2"/>
      <c r="H1033" s="8">
        <v>1336470</v>
      </c>
      <c r="K1033" s="2"/>
      <c r="L1033" s="2"/>
      <c r="M1033" s="2"/>
    </row>
    <row r="1034" spans="1:13">
      <c r="A1034" s="2"/>
      <c r="B1034" s="2"/>
      <c r="C1034" s="2"/>
      <c r="D1034" s="2"/>
      <c r="E1034" s="2"/>
      <c r="G1034" s="2"/>
      <c r="H1034" s="2"/>
      <c r="K1034" s="2"/>
      <c r="L1034" s="2"/>
      <c r="M1034" s="2"/>
    </row>
    <row r="1035" spans="1:13">
      <c r="A1035" s="2"/>
      <c r="B1035" s="2" t="s">
        <v>96</v>
      </c>
      <c r="C1035" s="5">
        <v>10</v>
      </c>
      <c r="D1035" s="2" t="s">
        <v>97</v>
      </c>
      <c r="E1035" s="5">
        <v>1462670</v>
      </c>
      <c r="F1035" s="8">
        <v>146267</v>
      </c>
      <c r="G1035" s="2"/>
      <c r="H1035" s="5">
        <f>PRODUCT(F1035,G1035)</f>
        <v>146267</v>
      </c>
      <c r="K1035" s="2"/>
      <c r="L1035" s="2"/>
      <c r="M1035" s="2"/>
    </row>
    <row r="1036" spans="1:13">
      <c r="A1036" s="2"/>
      <c r="B1036" s="2" t="s">
        <v>98</v>
      </c>
      <c r="C1036" s="5">
        <v>5</v>
      </c>
      <c r="D1036" s="2" t="s">
        <v>97</v>
      </c>
      <c r="E1036" s="5">
        <v>1608937</v>
      </c>
      <c r="F1036" s="8">
        <v>80446.850000000006</v>
      </c>
      <c r="G1036" s="2"/>
      <c r="H1036" s="5">
        <f>PRODUCT(F1036,G1036)</f>
        <v>80446.850000000006</v>
      </c>
      <c r="K1036" s="2"/>
      <c r="L1036" s="2"/>
      <c r="M1036" s="2"/>
    </row>
    <row r="1037" spans="1:13">
      <c r="A1037" s="2"/>
      <c r="B1037" s="2" t="s">
        <v>99</v>
      </c>
      <c r="C1037" s="5">
        <v>3</v>
      </c>
      <c r="D1037" s="2" t="s">
        <v>97</v>
      </c>
      <c r="E1037" s="5">
        <v>1689383.85</v>
      </c>
      <c r="F1037" s="8">
        <v>50681.515500000001</v>
      </c>
      <c r="G1037" s="2"/>
      <c r="H1037" s="5">
        <f>PRODUCT(F1037,G1037)</f>
        <v>50681.515500000001</v>
      </c>
      <c r="K1037" s="2"/>
      <c r="L1037" s="2"/>
      <c r="M1037" s="2"/>
    </row>
    <row r="1038" spans="1:13">
      <c r="A1038" s="2"/>
      <c r="B1038" s="2" t="s">
        <v>9</v>
      </c>
      <c r="C1038" s="5">
        <v>6310</v>
      </c>
      <c r="D1038" s="2" t="s">
        <v>91</v>
      </c>
      <c r="E1038" s="5">
        <v>255.76313240887501</v>
      </c>
      <c r="F1038" s="8">
        <v>1613865.3655000001</v>
      </c>
      <c r="G1038" s="2"/>
      <c r="H1038" s="8">
        <v>1613865.3655000001</v>
      </c>
      <c r="K1038" s="2"/>
      <c r="L1038" s="2"/>
      <c r="M1038" s="2"/>
    </row>
    <row r="1039" spans="1:13">
      <c r="B1039" s="3" t="s">
        <v>108</v>
      </c>
      <c r="C1039" s="6">
        <v>6310</v>
      </c>
      <c r="D1039" s="3" t="s">
        <v>91</v>
      </c>
      <c r="E1039" s="6">
        <v>255.76313240887501</v>
      </c>
      <c r="F1039" s="6">
        <f>SUM(H1025:H1032,H1034:H1037,H1039:H1039)</f>
        <v>1613865.3655000001</v>
      </c>
      <c r="G1039" s="3"/>
      <c r="I1039" s="6">
        <f>PRODUCT(F1039,G1039)</f>
        <v>1613865.3655000001</v>
      </c>
    </row>
    <row r="1041" spans="1:8">
      <c r="A1041" s="7"/>
      <c r="B1041" s="7" t="s">
        <v>140</v>
      </c>
    </row>
    <row r="1042" spans="1:8">
      <c r="A1042" s="2"/>
      <c r="B1042" s="2"/>
      <c r="C1042" s="2"/>
      <c r="D1042" s="2"/>
      <c r="E1042" s="2"/>
      <c r="G1042" s="2"/>
      <c r="H1042" s="2"/>
    </row>
    <row r="1043" spans="1:8">
      <c r="A1043" s="2"/>
      <c r="B1043" s="2" t="s">
        <v>110</v>
      </c>
      <c r="C1043" s="2"/>
      <c r="D1043" s="2"/>
      <c r="E1043" s="2"/>
      <c r="G1043" s="2"/>
      <c r="H1043" s="2"/>
    </row>
    <row r="1044" spans="1:8">
      <c r="A1044" s="2"/>
      <c r="B1044" s="2"/>
      <c r="C1044" s="2"/>
      <c r="D1044" s="2"/>
      <c r="E1044" s="2"/>
      <c r="G1044" s="2"/>
      <c r="H1044" s="2"/>
    </row>
    <row r="1045" spans="1:8">
      <c r="A1045" s="2"/>
      <c r="B1045" s="2" t="s">
        <v>111</v>
      </c>
      <c r="C1045" s="2"/>
      <c r="D1045" s="2" t="s">
        <v>112</v>
      </c>
      <c r="E1045" s="2"/>
      <c r="G1045" s="2"/>
      <c r="H1045" s="2"/>
    </row>
    <row r="1046" spans="1:8">
      <c r="A1046" s="2"/>
      <c r="B1046" s="2"/>
      <c r="C1046" s="2"/>
      <c r="D1046" s="2"/>
      <c r="E1046" s="2"/>
      <c r="G1046" s="2"/>
      <c r="H1046" s="2"/>
    </row>
    <row r="1047" spans="1:8">
      <c r="A1047" s="2"/>
      <c r="B1047" s="2" t="s">
        <v>113</v>
      </c>
      <c r="C1047" s="5">
        <v>32085</v>
      </c>
      <c r="D1047" s="2" t="s">
        <v>91</v>
      </c>
      <c r="E1047" s="9">
        <v>7.117</v>
      </c>
      <c r="F1047" s="5">
        <f>C1047*E1047</f>
        <v>228348.94500000001</v>
      </c>
      <c r="G1047" s="10">
        <v>0.25</v>
      </c>
      <c r="H1047" s="5">
        <f>PRODUCT(F1047,G1047)</f>
        <v>57087.236250000002</v>
      </c>
    </row>
    <row r="1048" spans="1:8">
      <c r="A1048" s="2"/>
      <c r="B1048" s="2" t="s">
        <v>114</v>
      </c>
      <c r="C1048" s="2"/>
      <c r="D1048" s="2"/>
      <c r="E1048" s="2"/>
      <c r="F1048" s="2" t="s">
        <v>115</v>
      </c>
      <c r="G1048" s="10">
        <v>0.25</v>
      </c>
      <c r="H1048" s="11" t="s">
        <v>115</v>
      </c>
    </row>
    <row r="1049" spans="1:8">
      <c r="A1049" s="2"/>
      <c r="B1049" s="2" t="s">
        <v>116</v>
      </c>
      <c r="C1049" s="5">
        <v>7142</v>
      </c>
      <c r="D1049" s="2" t="s">
        <v>91</v>
      </c>
      <c r="E1049" s="9">
        <v>25.827999999999999</v>
      </c>
      <c r="F1049" s="5">
        <f>C1049*E1049</f>
        <v>184463.576</v>
      </c>
      <c r="G1049" s="10">
        <v>0.25</v>
      </c>
      <c r="H1049" s="5">
        <f>PRODUCT(F1049,G1049)</f>
        <v>46115.894</v>
      </c>
    </row>
    <row r="1050" spans="1:8">
      <c r="A1050" s="2"/>
      <c r="B1050" s="2" t="s">
        <v>117</v>
      </c>
      <c r="C1050" s="5">
        <v>32085</v>
      </c>
      <c r="D1050" s="2" t="s">
        <v>91</v>
      </c>
      <c r="E1050" s="9">
        <v>4.2240000000000002</v>
      </c>
      <c r="F1050" s="5">
        <f>C1050*E1050</f>
        <v>135527.04000000001</v>
      </c>
      <c r="G1050" s="10">
        <v>0.25</v>
      </c>
      <c r="H1050" s="5">
        <f>PRODUCT(F1050,G1050)</f>
        <v>33881.760000000002</v>
      </c>
    </row>
    <row r="1051" spans="1:8">
      <c r="A1051" s="2"/>
      <c r="B1051" s="2" t="s">
        <v>118</v>
      </c>
      <c r="C1051" s="2"/>
      <c r="D1051" s="2"/>
      <c r="E1051" s="2"/>
      <c r="F1051" s="2" t="s">
        <v>115</v>
      </c>
      <c r="G1051" s="10">
        <v>0.25</v>
      </c>
      <c r="H1051" s="11" t="s">
        <v>115</v>
      </c>
    </row>
    <row r="1052" spans="1:8">
      <c r="A1052" s="2"/>
      <c r="B1052" s="2" t="s">
        <v>119</v>
      </c>
      <c r="C1052" s="2"/>
      <c r="D1052" s="2"/>
      <c r="E1052" s="2"/>
      <c r="F1052" s="2" t="s">
        <v>115</v>
      </c>
      <c r="G1052" s="10">
        <v>0.25</v>
      </c>
      <c r="H1052" s="11" t="s">
        <v>115</v>
      </c>
    </row>
    <row r="1053" spans="1:8">
      <c r="A1053" s="2"/>
      <c r="B1053" s="2" t="s">
        <v>120</v>
      </c>
      <c r="C1053" s="5">
        <v>32085</v>
      </c>
      <c r="D1053" s="2" t="s">
        <v>91</v>
      </c>
      <c r="E1053" s="9">
        <v>1.6830000000000001</v>
      </c>
      <c r="F1053" s="5">
        <f>C1053*E1053</f>
        <v>53999.055</v>
      </c>
      <c r="G1053" s="10">
        <v>0.25</v>
      </c>
      <c r="H1053" s="5">
        <f>PRODUCT(F1053,G1053)</f>
        <v>13499.76375</v>
      </c>
    </row>
    <row r="1054" spans="1:8">
      <c r="A1054" s="2"/>
      <c r="B1054" s="2" t="s">
        <v>121</v>
      </c>
      <c r="C1054" s="5">
        <v>32085</v>
      </c>
      <c r="D1054" s="2" t="s">
        <v>91</v>
      </c>
      <c r="E1054" s="9">
        <v>23.6</v>
      </c>
      <c r="F1054" s="5">
        <f>C1054*E1054</f>
        <v>757206</v>
      </c>
      <c r="G1054" s="10">
        <v>0.25</v>
      </c>
      <c r="H1054" s="5">
        <f>PRODUCT(F1054,G1054)</f>
        <v>189301.5</v>
      </c>
    </row>
    <row r="1055" spans="1:8">
      <c r="A1055" s="2"/>
      <c r="B1055" s="2" t="s">
        <v>122</v>
      </c>
      <c r="C1055" s="5">
        <v>32085</v>
      </c>
      <c r="D1055" s="2" t="s">
        <v>91</v>
      </c>
      <c r="E1055" s="9">
        <v>116.7</v>
      </c>
      <c r="F1055" s="5">
        <f>C1055*E1055</f>
        <v>3744319.5</v>
      </c>
      <c r="G1055" s="10">
        <v>0.25</v>
      </c>
      <c r="H1055" s="5">
        <f>PRODUCT(F1055,G1055)</f>
        <v>936079.875</v>
      </c>
    </row>
    <row r="1056" spans="1:8">
      <c r="A1056" s="2"/>
      <c r="B1056" s="2" t="s">
        <v>123</v>
      </c>
      <c r="C1056" s="2"/>
      <c r="D1056" s="2"/>
      <c r="E1056" s="2"/>
      <c r="G1056" s="2"/>
      <c r="H1056" s="2"/>
    </row>
    <row r="1057" spans="1:9">
      <c r="A1057" s="2"/>
      <c r="B1057" s="2"/>
      <c r="C1057" s="2"/>
      <c r="D1057" s="2"/>
      <c r="E1057" s="2"/>
      <c r="G1057" s="2"/>
      <c r="H1057" s="2"/>
    </row>
    <row r="1058" spans="1:9">
      <c r="A1058" s="2"/>
      <c r="B1058" s="2" t="s">
        <v>95</v>
      </c>
      <c r="C1058" s="5">
        <v>32115</v>
      </c>
      <c r="D1058" s="2" t="s">
        <v>91</v>
      </c>
      <c r="E1058" s="5">
        <v>39.731154569515802</v>
      </c>
      <c r="F1058" s="8">
        <v>5103864.1160000004</v>
      </c>
      <c r="G1058" s="2"/>
      <c r="H1058" s="8">
        <v>1275966.0290000001</v>
      </c>
    </row>
    <row r="1059" spans="1:9">
      <c r="A1059" s="2"/>
      <c r="B1059" s="2"/>
      <c r="C1059" s="2"/>
      <c r="D1059" s="2"/>
      <c r="E1059" s="2"/>
      <c r="G1059" s="2"/>
      <c r="H1059" s="2"/>
    </row>
    <row r="1060" spans="1:9">
      <c r="A1060" s="2"/>
      <c r="B1060" s="2" t="s">
        <v>96</v>
      </c>
      <c r="C1060" s="5">
        <v>10</v>
      </c>
      <c r="D1060" s="2" t="s">
        <v>97</v>
      </c>
      <c r="E1060" s="5">
        <v>1275966.0290000001</v>
      </c>
      <c r="F1060" s="8">
        <v>127596.6029</v>
      </c>
      <c r="G1060" s="2"/>
      <c r="H1060" s="5">
        <f>PRODUCT(F1060,G1060)</f>
        <v>127596.6029</v>
      </c>
    </row>
    <row r="1061" spans="1:9">
      <c r="A1061" s="2"/>
      <c r="B1061" s="2" t="s">
        <v>98</v>
      </c>
      <c r="C1061" s="5">
        <v>5</v>
      </c>
      <c r="D1061" s="2" t="s">
        <v>97</v>
      </c>
      <c r="E1061" s="5">
        <v>1403562.6318999999</v>
      </c>
      <c r="F1061" s="8">
        <v>70178.131594999999</v>
      </c>
      <c r="G1061" s="2"/>
      <c r="H1061" s="5">
        <f>PRODUCT(F1061,G1061)</f>
        <v>70178.131594999999</v>
      </c>
    </row>
    <row r="1062" spans="1:9">
      <c r="A1062" s="2"/>
      <c r="B1062" s="2" t="s">
        <v>99</v>
      </c>
      <c r="C1062" s="5">
        <v>3</v>
      </c>
      <c r="D1062" s="2" t="s">
        <v>97</v>
      </c>
      <c r="E1062" s="5">
        <v>1473740.7634950001</v>
      </c>
      <c r="F1062" s="8">
        <v>44212.222904850001</v>
      </c>
      <c r="G1062" s="2"/>
      <c r="H1062" s="5">
        <f>PRODUCT(F1062,G1062)</f>
        <v>44212.222904850001</v>
      </c>
    </row>
    <row r="1063" spans="1:9">
      <c r="A1063" s="2"/>
      <c r="B1063" s="2" t="s">
        <v>9</v>
      </c>
      <c r="C1063" s="5">
        <v>32115</v>
      </c>
      <c r="D1063" s="2" t="s">
        <v>91</v>
      </c>
      <c r="E1063" s="5">
        <v>47.266168033624503</v>
      </c>
      <c r="F1063" s="8">
        <v>5345851.0733998502</v>
      </c>
      <c r="G1063" s="2"/>
      <c r="H1063" s="8">
        <v>1517952.9863998501</v>
      </c>
    </row>
    <row r="1064" spans="1:9">
      <c r="B1064" s="3" t="s">
        <v>141</v>
      </c>
      <c r="C1064" s="6">
        <v>32085</v>
      </c>
      <c r="D1064" s="3" t="s">
        <v>91</v>
      </c>
      <c r="E1064" s="6">
        <v>47.310362674142098</v>
      </c>
      <c r="F1064" s="6">
        <f>SUM(H1042:H1057,H1059:H1062,H1064:H1064)</f>
        <v>1517952.9863998501</v>
      </c>
      <c r="G1064" s="3"/>
      <c r="I1064" s="6">
        <f>PRODUCT(F1064,G1064)</f>
        <v>1517952.9863998501</v>
      </c>
    </row>
    <row r="1066" spans="1:9">
      <c r="A1066" s="2"/>
      <c r="B1066" s="2"/>
      <c r="C1066" s="2"/>
      <c r="D1066" s="2"/>
      <c r="E1066" s="2"/>
      <c r="G1066" s="2"/>
      <c r="I1066" s="2"/>
    </row>
    <row r="1067" spans="1:9">
      <c r="A1067" s="2"/>
      <c r="B1067" s="2" t="s">
        <v>142</v>
      </c>
      <c r="C1067" s="5">
        <v>32085</v>
      </c>
      <c r="D1067" s="2" t="s">
        <v>91</v>
      </c>
      <c r="E1067" s="5">
        <v>121.213021681466</v>
      </c>
      <c r="F1067" s="8">
        <v>3889119.8006498502</v>
      </c>
      <c r="G1067" s="2"/>
      <c r="I1067" s="8">
        <v>3889119.8006498502</v>
      </c>
    </row>
    <row r="1068" spans="1:9">
      <c r="A1068" s="2"/>
      <c r="B1068" s="2"/>
      <c r="C1068" s="2"/>
      <c r="D1068" s="2"/>
      <c r="E1068" s="2"/>
      <c r="G1068" s="2"/>
      <c r="I1068" s="2"/>
    </row>
    <row r="1069" spans="1:9">
      <c r="A1069" s="2"/>
      <c r="B1069" s="2" t="s">
        <v>126</v>
      </c>
      <c r="C1069" s="2"/>
      <c r="D1069" s="2"/>
      <c r="E1069" s="2"/>
      <c r="G1069" s="2"/>
      <c r="I1069" s="2"/>
    </row>
    <row r="1070" spans="1:9">
      <c r="A1070" s="2"/>
      <c r="B1070" s="2" t="s">
        <v>99</v>
      </c>
      <c r="C1070" s="5">
        <v>1</v>
      </c>
      <c r="D1070" s="2" t="s">
        <v>127</v>
      </c>
      <c r="E1070" s="2"/>
      <c r="F1070" s="2" t="s">
        <v>128</v>
      </c>
      <c r="G1070" s="2"/>
      <c r="I1070" s="11" t="s">
        <v>128</v>
      </c>
    </row>
    <row r="1071" spans="1:9">
      <c r="A1071" s="2"/>
      <c r="B1071" s="2" t="s">
        <v>129</v>
      </c>
      <c r="C1071" s="5">
        <v>5</v>
      </c>
      <c r="D1071" s="2" t="s">
        <v>97</v>
      </c>
      <c r="E1071" s="5">
        <v>3889119.8006498502</v>
      </c>
      <c r="F1071" s="8">
        <v>194455.99003249299</v>
      </c>
      <c r="G1071" s="2"/>
      <c r="I1071" s="5">
        <f>PRODUCT(F1071,G1071)</f>
        <v>194455.99003249299</v>
      </c>
    </row>
    <row r="1072" spans="1:9">
      <c r="A1072" s="2"/>
      <c r="B1072" s="2"/>
      <c r="C1072" s="2"/>
      <c r="D1072" s="2"/>
      <c r="E1072" s="2"/>
      <c r="G1072" s="2"/>
      <c r="I1072" s="2"/>
    </row>
    <row r="1073" spans="1:16">
      <c r="A1073" s="2"/>
      <c r="B1073" s="2" t="s">
        <v>130</v>
      </c>
      <c r="C1073" s="2"/>
      <c r="D1073" s="2"/>
      <c r="E1073" s="2"/>
      <c r="G1073" s="2"/>
      <c r="I1073" s="2"/>
    </row>
    <row r="1074" spans="1:16">
      <c r="A1074" s="2"/>
      <c r="B1074" s="2" t="s">
        <v>131</v>
      </c>
      <c r="C1074" s="5">
        <v>3</v>
      </c>
      <c r="D1074" s="2" t="s">
        <v>97</v>
      </c>
      <c r="E1074" s="5">
        <v>4083575.79068234</v>
      </c>
      <c r="F1074" s="8">
        <v>122507.27372047</v>
      </c>
      <c r="G1074" s="2"/>
      <c r="I1074" s="5">
        <f>PRODUCT(F1074,G1074)</f>
        <v>122507.27372047</v>
      </c>
    </row>
    <row r="1075" spans="1:16">
      <c r="A1075" s="2"/>
      <c r="B1075" s="2"/>
      <c r="C1075" s="2"/>
      <c r="D1075" s="2"/>
      <c r="E1075" s="2"/>
      <c r="G1075" s="2"/>
      <c r="I1075" s="2"/>
    </row>
    <row r="1076" spans="1:16">
      <c r="A1076" s="2"/>
      <c r="B1076" s="2" t="s">
        <v>132</v>
      </c>
      <c r="C1076" s="2"/>
      <c r="D1076" s="2"/>
      <c r="E1076" s="2"/>
      <c r="G1076" s="2"/>
      <c r="I1076" s="2"/>
    </row>
    <row r="1077" spans="1:16">
      <c r="A1077" s="2"/>
      <c r="B1077" s="2" t="s">
        <v>133</v>
      </c>
      <c r="C1077" s="13">
        <v>5</v>
      </c>
      <c r="D1077" s="2" t="s">
        <v>97</v>
      </c>
      <c r="E1077" s="5">
        <v>4206083.0644028103</v>
      </c>
      <c r="F1077" s="8">
        <v>210304.15322014099</v>
      </c>
      <c r="G1077" s="2"/>
      <c r="I1077" s="5">
        <f>PRODUCT(F1077,G1077)</f>
        <v>210304.15322014099</v>
      </c>
    </row>
    <row r="1078" spans="1:16">
      <c r="A1078" s="2"/>
      <c r="B1078" s="2" t="s">
        <v>134</v>
      </c>
      <c r="C1078" s="13">
        <v>1</v>
      </c>
      <c r="D1078" s="2" t="s">
        <v>97</v>
      </c>
      <c r="E1078" s="5">
        <v>4206083.0644028103</v>
      </c>
      <c r="F1078" s="8">
        <v>38668.830644028101</v>
      </c>
      <c r="G1078" s="2"/>
      <c r="I1078" s="5">
        <f>PRODUCT(F1078,G1078)</f>
        <v>38668.830644028101</v>
      </c>
    </row>
    <row r="1079" spans="1:16">
      <c r="A1079" s="2"/>
      <c r="B1079" s="2" t="s">
        <v>135</v>
      </c>
      <c r="C1079" s="2"/>
      <c r="D1079" s="2" t="s">
        <v>136</v>
      </c>
      <c r="E1079" s="2"/>
      <c r="G1079" s="2"/>
      <c r="I1079" s="5">
        <f>PRODUCT(F1079,G1079)</f>
        <v>0</v>
      </c>
    </row>
    <row r="1080" spans="1:16">
      <c r="A1080" s="2"/>
      <c r="B1080" s="2"/>
      <c r="C1080" s="2"/>
      <c r="D1080" s="2"/>
      <c r="E1080" s="2"/>
      <c r="G1080" s="2"/>
      <c r="I1080" s="2"/>
    </row>
    <row r="1081" spans="1:16">
      <c r="A1081" s="2"/>
      <c r="B1081" s="2" t="s">
        <v>137</v>
      </c>
      <c r="C1081" s="5">
        <v>32085</v>
      </c>
      <c r="D1081" s="2" t="s">
        <v>91</v>
      </c>
      <c r="E1081" s="5">
        <v>138.85167674199701</v>
      </c>
      <c r="F1081" s="8">
        <v>4455056.0482669799</v>
      </c>
      <c r="G1081" s="2"/>
      <c r="I1081" s="8">
        <v>4455056.0482669799</v>
      </c>
    </row>
    <row r="1082" spans="1:16">
      <c r="B1082" s="3" t="s">
        <v>207</v>
      </c>
      <c r="C1082" s="3"/>
      <c r="D1082" s="3"/>
      <c r="E1082" s="3"/>
      <c r="F1082" s="6">
        <f>SUM(I1004:I1066,I1068:I1080,I1082:I1082)</f>
        <v>4455056.0482669827</v>
      </c>
      <c r="G1082" s="3"/>
      <c r="J1082" s="6">
        <f>PRODUCT(F1082,G1082)</f>
        <v>4455056.0482669827</v>
      </c>
      <c r="K1082" s="6">
        <v>7</v>
      </c>
      <c r="L1082" s="3"/>
      <c r="M1082" s="3"/>
      <c r="N1082" s="14">
        <v>4455056.05</v>
      </c>
      <c r="O1082" s="3"/>
      <c r="P1082" s="3"/>
    </row>
    <row r="1084" spans="1:16">
      <c r="A1084" s="3"/>
      <c r="B1084" s="3" t="s">
        <v>208</v>
      </c>
    </row>
    <row r="1085" spans="1:16">
      <c r="A1085" s="2"/>
      <c r="B1085" s="2"/>
      <c r="C1085" s="2"/>
      <c r="D1085" s="2"/>
      <c r="E1085" s="2"/>
      <c r="G1085" s="2"/>
      <c r="I1085" s="2"/>
      <c r="K1085" s="3"/>
      <c r="L1085" s="3"/>
      <c r="M1085" s="3"/>
    </row>
    <row r="1086" spans="1:16">
      <c r="A1086" s="2"/>
      <c r="B1086" s="2" t="s">
        <v>209</v>
      </c>
      <c r="C1086" s="2"/>
      <c r="D1086" s="2"/>
      <c r="E1086" s="2"/>
      <c r="G1086" s="2"/>
      <c r="I1086" s="2"/>
      <c r="K1086" s="3"/>
      <c r="L1086" s="3"/>
      <c r="M1086" s="3"/>
    </row>
    <row r="1087" spans="1:16">
      <c r="A1087" s="2"/>
      <c r="B1087" s="2"/>
      <c r="C1087" s="2"/>
      <c r="D1087" s="2"/>
      <c r="E1087" s="2"/>
      <c r="G1087" s="2"/>
      <c r="I1087" s="2"/>
      <c r="K1087" s="3"/>
      <c r="L1087" s="3"/>
      <c r="M1087" s="3"/>
    </row>
    <row r="1088" spans="1:16">
      <c r="A1088" s="2"/>
      <c r="B1088" s="2" t="s">
        <v>88</v>
      </c>
      <c r="C1088" s="2"/>
      <c r="D1088" s="2"/>
      <c r="E1088" s="2"/>
      <c r="G1088" s="2"/>
      <c r="I1088" s="2"/>
      <c r="K1088" s="3"/>
      <c r="L1088" s="3"/>
      <c r="M1088" s="3"/>
    </row>
    <row r="1090" spans="1:13">
      <c r="A1090" s="7"/>
      <c r="B1090" s="7" t="s">
        <v>210</v>
      </c>
    </row>
    <row r="1091" spans="1:13">
      <c r="A1091" s="2"/>
      <c r="B1091" s="2"/>
      <c r="C1091" s="2"/>
      <c r="D1091" s="2"/>
      <c r="E1091" s="2"/>
      <c r="G1091" s="2"/>
      <c r="H1091" s="2"/>
    </row>
    <row r="1092" spans="1:13">
      <c r="A1092" s="2"/>
      <c r="B1092" s="2" t="s">
        <v>89</v>
      </c>
      <c r="C1092" s="2"/>
      <c r="D1092" s="2"/>
      <c r="E1092" s="2"/>
      <c r="G1092" s="2"/>
      <c r="H1092" s="2"/>
    </row>
    <row r="1093" spans="1:13">
      <c r="A1093" s="2"/>
      <c r="B1093" s="2" t="s">
        <v>90</v>
      </c>
      <c r="C1093" s="5">
        <v>7383</v>
      </c>
      <c r="D1093" s="2" t="s">
        <v>91</v>
      </c>
      <c r="E1093" s="5">
        <v>500</v>
      </c>
      <c r="F1093" s="5">
        <f>C1093*E1093</f>
        <v>3691500</v>
      </c>
      <c r="G1093" s="2"/>
      <c r="H1093" s="5">
        <f>PRODUCT(F1093,G1093)</f>
        <v>3691500</v>
      </c>
    </row>
    <row r="1094" spans="1:13">
      <c r="A1094" s="2"/>
      <c r="B1094" s="2" t="s">
        <v>168</v>
      </c>
      <c r="C1094" s="5">
        <v>6369</v>
      </c>
      <c r="D1094" s="2" t="s">
        <v>91</v>
      </c>
      <c r="E1094" s="5">
        <v>35</v>
      </c>
      <c r="F1094" s="5">
        <f>C1094*E1094</f>
        <v>222915</v>
      </c>
      <c r="G1094" s="2"/>
      <c r="H1094" s="5">
        <f>PRODUCT(F1094,G1094)</f>
        <v>222915</v>
      </c>
    </row>
    <row r="1095" spans="1:13">
      <c r="A1095" s="2"/>
      <c r="B1095" s="2" t="s">
        <v>92</v>
      </c>
      <c r="C1095" s="5">
        <v>2</v>
      </c>
      <c r="D1095" s="2" t="s">
        <v>93</v>
      </c>
      <c r="E1095" s="5">
        <v>150000</v>
      </c>
      <c r="F1095" s="5">
        <f>C1095*E1095</f>
        <v>300000</v>
      </c>
      <c r="G1095" s="2"/>
      <c r="H1095" s="5">
        <f>PRODUCT(F1095,G1095)</f>
        <v>300000</v>
      </c>
    </row>
    <row r="1096" spans="1:13">
      <c r="A1096" s="2"/>
      <c r="B1096" s="2" t="s">
        <v>94</v>
      </c>
      <c r="C1096" s="5">
        <v>28146</v>
      </c>
      <c r="D1096" s="2" t="s">
        <v>91</v>
      </c>
      <c r="E1096" s="5">
        <v>5</v>
      </c>
      <c r="F1096" s="5">
        <f>C1096*E1096</f>
        <v>140730</v>
      </c>
      <c r="G1096" s="2"/>
      <c r="H1096" s="5">
        <f>PRODUCT(F1096,G1096)</f>
        <v>140730</v>
      </c>
    </row>
    <row r="1097" spans="1:13">
      <c r="A1097" s="2"/>
      <c r="B1097" s="2" t="s">
        <v>95</v>
      </c>
      <c r="C1097" s="5">
        <v>41900</v>
      </c>
      <c r="D1097" s="2" t="s">
        <v>91</v>
      </c>
      <c r="E1097" s="5">
        <v>103.941408114558</v>
      </c>
      <c r="F1097" s="8">
        <v>4355145</v>
      </c>
      <c r="G1097" s="2"/>
      <c r="H1097" s="8">
        <v>4355145</v>
      </c>
    </row>
    <row r="1098" spans="1:13">
      <c r="A1098" s="2"/>
      <c r="B1098" s="2"/>
      <c r="C1098" s="2"/>
      <c r="D1098" s="2"/>
      <c r="E1098" s="2"/>
      <c r="G1098" s="2"/>
      <c r="H1098" s="2"/>
    </row>
    <row r="1099" spans="1:13">
      <c r="A1099" s="2"/>
      <c r="B1099" s="2" t="s">
        <v>96</v>
      </c>
      <c r="C1099" s="5">
        <v>10</v>
      </c>
      <c r="D1099" s="2" t="s">
        <v>97</v>
      </c>
      <c r="E1099" s="5">
        <v>4355145</v>
      </c>
      <c r="F1099" s="8">
        <v>435514.5</v>
      </c>
      <c r="G1099" s="2"/>
      <c r="H1099" s="5">
        <f>PRODUCT(F1099,G1099)</f>
        <v>435514.5</v>
      </c>
    </row>
    <row r="1100" spans="1:13">
      <c r="A1100" s="2"/>
      <c r="B1100" s="2" t="s">
        <v>98</v>
      </c>
      <c r="C1100" s="5">
        <v>5</v>
      </c>
      <c r="D1100" s="2" t="s">
        <v>97</v>
      </c>
      <c r="E1100" s="5">
        <v>4790659.5</v>
      </c>
      <c r="F1100" s="8">
        <v>239532.97500000001</v>
      </c>
      <c r="G1100" s="2"/>
      <c r="H1100" s="5">
        <f>PRODUCT(F1100,G1100)</f>
        <v>239532.97500000001</v>
      </c>
    </row>
    <row r="1101" spans="1:13">
      <c r="A1101" s="2"/>
      <c r="B1101" s="2" t="s">
        <v>99</v>
      </c>
      <c r="C1101" s="5">
        <v>3</v>
      </c>
      <c r="D1101" s="2" t="s">
        <v>97</v>
      </c>
      <c r="E1101" s="5">
        <v>5030192.4749999996</v>
      </c>
      <c r="F1101" s="8">
        <v>150905.77424999999</v>
      </c>
      <c r="G1101" s="2"/>
      <c r="H1101" s="5">
        <f>PRODUCT(F1101,G1101)</f>
        <v>150905.77424999999</v>
      </c>
    </row>
    <row r="1102" spans="1:13">
      <c r="A1102" s="2"/>
      <c r="B1102" s="2" t="s">
        <v>9</v>
      </c>
      <c r="C1102" s="5">
        <v>28164</v>
      </c>
      <c r="D1102" s="2" t="s">
        <v>91</v>
      </c>
      <c r="E1102" s="5">
        <v>183.961733036856</v>
      </c>
      <c r="F1102" s="8">
        <v>5181098.2492500003</v>
      </c>
      <c r="G1102" s="2"/>
      <c r="H1102" s="8">
        <v>5181098.2492500003</v>
      </c>
    </row>
    <row r="1103" spans="1:13">
      <c r="B1103" s="3" t="s">
        <v>211</v>
      </c>
      <c r="C1103" s="6">
        <v>41918</v>
      </c>
      <c r="D1103" s="3" t="s">
        <v>91</v>
      </c>
      <c r="E1103" s="6">
        <v>123.600797968653</v>
      </c>
      <c r="F1103" s="6">
        <f>SUM(H1086:H1096,H1098:H1101,H1103:H1103)</f>
        <v>5181098.2492499994</v>
      </c>
      <c r="G1103" s="3"/>
      <c r="I1103" s="6">
        <f>PRODUCT(F1103,G1103)</f>
        <v>5181098.2492499994</v>
      </c>
      <c r="K1103" s="3"/>
      <c r="L1103" s="3"/>
      <c r="M1103" s="3"/>
    </row>
    <row r="1105" spans="1:8">
      <c r="A1105" s="7"/>
      <c r="B1105" s="7" t="s">
        <v>144</v>
      </c>
    </row>
    <row r="1106" spans="1:8">
      <c r="A1106" s="2"/>
      <c r="B1106" s="2"/>
      <c r="C1106" s="2"/>
      <c r="D1106" s="2"/>
      <c r="E1106" s="2"/>
      <c r="G1106" s="2"/>
      <c r="H1106" s="2"/>
    </row>
    <row r="1107" spans="1:8">
      <c r="A1107" s="2"/>
      <c r="B1107" s="2" t="s">
        <v>145</v>
      </c>
      <c r="C1107" s="2"/>
      <c r="D1107" s="2"/>
      <c r="E1107" s="2"/>
      <c r="G1107" s="2"/>
      <c r="H1107" s="2"/>
    </row>
    <row r="1108" spans="1:8">
      <c r="A1108" s="2"/>
      <c r="B1108" s="2"/>
      <c r="C1108" s="2"/>
      <c r="D1108" s="2"/>
      <c r="E1108" s="2"/>
      <c r="G1108" s="2"/>
      <c r="H1108" s="2"/>
    </row>
    <row r="1109" spans="1:8">
      <c r="A1109" s="2"/>
      <c r="B1109" s="2" t="s">
        <v>212</v>
      </c>
      <c r="C1109" s="2"/>
      <c r="D1109" s="2" t="s">
        <v>112</v>
      </c>
      <c r="E1109" s="2"/>
      <c r="G1109" s="2"/>
      <c r="H1109" s="2"/>
    </row>
    <row r="1110" spans="1:8">
      <c r="A1110" s="2"/>
      <c r="B1110" s="2"/>
      <c r="C1110" s="2"/>
      <c r="D1110" s="2"/>
      <c r="E1110" s="2"/>
      <c r="G1110" s="2"/>
      <c r="H1110" s="2"/>
    </row>
    <row r="1111" spans="1:8">
      <c r="A1111" s="2"/>
      <c r="B1111" s="2" t="s">
        <v>213</v>
      </c>
      <c r="C1111" s="5">
        <v>2469</v>
      </c>
      <c r="D1111" s="2" t="s">
        <v>91</v>
      </c>
      <c r="E1111" s="5">
        <v>1000</v>
      </c>
      <c r="F1111" s="5">
        <f>C1111*E1111</f>
        <v>2469000</v>
      </c>
      <c r="G1111" s="2"/>
      <c r="H1111" s="5">
        <f>PRODUCT(F1111,G1111)</f>
        <v>2469000</v>
      </c>
    </row>
    <row r="1112" spans="1:8">
      <c r="A1112" s="2"/>
      <c r="B1112" s="2" t="s">
        <v>170</v>
      </c>
      <c r="C1112" s="5">
        <v>4589</v>
      </c>
      <c r="D1112" s="2" t="s">
        <v>91</v>
      </c>
      <c r="E1112" s="5">
        <v>500</v>
      </c>
      <c r="F1112" s="5">
        <f>C1112*E1112</f>
        <v>2294500</v>
      </c>
      <c r="G1112" s="2"/>
      <c r="H1112" s="5">
        <f>PRODUCT(F1112,G1112)</f>
        <v>2294500</v>
      </c>
    </row>
    <row r="1113" spans="1:8">
      <c r="A1113" s="2"/>
      <c r="B1113" s="2" t="s">
        <v>171</v>
      </c>
      <c r="C1113" s="5">
        <v>706</v>
      </c>
      <c r="D1113" s="2" t="s">
        <v>91</v>
      </c>
      <c r="E1113" s="5">
        <v>250</v>
      </c>
      <c r="F1113" s="5">
        <f>C1113*E1113</f>
        <v>176500</v>
      </c>
      <c r="G1113" s="2"/>
      <c r="H1113" s="5">
        <f>PRODUCT(F1113,G1113)</f>
        <v>176500</v>
      </c>
    </row>
    <row r="1114" spans="1:8">
      <c r="A1114" s="2"/>
      <c r="B1114" s="2" t="s">
        <v>172</v>
      </c>
      <c r="C1114" s="5">
        <v>1765</v>
      </c>
      <c r="D1114" s="2" t="s">
        <v>91</v>
      </c>
      <c r="E1114" s="5">
        <v>350</v>
      </c>
      <c r="F1114" s="5">
        <f>C1114*E1114</f>
        <v>617750</v>
      </c>
      <c r="G1114" s="2"/>
      <c r="H1114" s="5">
        <f>PRODUCT(F1114,G1114)</f>
        <v>617750</v>
      </c>
    </row>
    <row r="1115" spans="1:8">
      <c r="A1115" s="2"/>
      <c r="B1115" s="2" t="s">
        <v>214</v>
      </c>
      <c r="C1115" s="5">
        <v>3433</v>
      </c>
      <c r="D1115" s="2" t="s">
        <v>91</v>
      </c>
      <c r="E1115" s="5">
        <v>50</v>
      </c>
      <c r="F1115" s="5">
        <f>C1115*E1115</f>
        <v>171650</v>
      </c>
      <c r="G1115" s="2"/>
      <c r="H1115" s="5">
        <f>PRODUCT(F1115,G1115)</f>
        <v>171650</v>
      </c>
    </row>
    <row r="1116" spans="1:8">
      <c r="A1116" s="2"/>
      <c r="B1116" s="2"/>
      <c r="C1116" s="2"/>
      <c r="D1116" s="2"/>
      <c r="E1116" s="2"/>
      <c r="G1116" s="2"/>
      <c r="H1116" s="2"/>
    </row>
    <row r="1117" spans="1:8">
      <c r="A1117" s="2"/>
      <c r="B1117" s="2" t="s">
        <v>215</v>
      </c>
      <c r="C1117" s="5">
        <v>12962</v>
      </c>
      <c r="D1117" s="2" t="s">
        <v>91</v>
      </c>
      <c r="E1117" s="5">
        <v>20</v>
      </c>
      <c r="F1117" s="5">
        <f>C1117*E1117</f>
        <v>259240</v>
      </c>
      <c r="G1117" s="2"/>
      <c r="H1117" s="5">
        <f>PRODUCT(F1117,G1117)</f>
        <v>259240</v>
      </c>
    </row>
    <row r="1118" spans="1:8">
      <c r="A1118" s="2"/>
      <c r="B1118" s="2" t="s">
        <v>216</v>
      </c>
      <c r="C1118" s="5">
        <v>1</v>
      </c>
      <c r="D1118" s="2" t="s">
        <v>127</v>
      </c>
      <c r="E1118" s="5">
        <v>350000</v>
      </c>
      <c r="F1118" s="5">
        <f>C1118*E1118</f>
        <v>350000</v>
      </c>
      <c r="G1118" s="2"/>
      <c r="H1118" s="5">
        <f>PRODUCT(F1118,G1118)</f>
        <v>350000</v>
      </c>
    </row>
    <row r="1119" spans="1:8">
      <c r="A1119" s="2"/>
      <c r="B1119" s="2" t="s">
        <v>192</v>
      </c>
      <c r="C1119" s="5">
        <v>1</v>
      </c>
      <c r="D1119" s="2" t="s">
        <v>127</v>
      </c>
      <c r="E1119" s="5">
        <v>500000</v>
      </c>
      <c r="F1119" s="5">
        <f>C1119*E1119</f>
        <v>500000</v>
      </c>
      <c r="G1119" s="2"/>
      <c r="H1119" s="5">
        <f>PRODUCT(F1119,G1119)</f>
        <v>500000</v>
      </c>
    </row>
    <row r="1120" spans="1:8">
      <c r="A1120" s="2"/>
      <c r="B1120" s="2" t="s">
        <v>152</v>
      </c>
      <c r="C1120" s="5">
        <v>1</v>
      </c>
      <c r="D1120" s="2" t="s">
        <v>127</v>
      </c>
      <c r="E1120" s="5">
        <v>200000</v>
      </c>
      <c r="F1120" s="5">
        <f>C1120*E1120</f>
        <v>200000</v>
      </c>
      <c r="G1120" s="2"/>
      <c r="H1120" s="5">
        <f>PRODUCT(F1120,G1120)</f>
        <v>200000</v>
      </c>
    </row>
    <row r="1121" spans="1:13">
      <c r="A1121" s="2"/>
      <c r="B1121" s="2" t="s">
        <v>217</v>
      </c>
      <c r="C1121" s="5">
        <v>1</v>
      </c>
      <c r="D1121" s="2" t="s">
        <v>127</v>
      </c>
      <c r="E1121" s="5">
        <v>200000</v>
      </c>
      <c r="F1121" s="5">
        <f>C1121*E1121</f>
        <v>200000</v>
      </c>
      <c r="G1121" s="2"/>
      <c r="H1121" s="5">
        <f>PRODUCT(F1121,G1121)</f>
        <v>200000</v>
      </c>
    </row>
    <row r="1122" spans="1:13">
      <c r="A1122" s="2"/>
      <c r="B1122" s="2" t="s">
        <v>154</v>
      </c>
      <c r="C1122" s="5">
        <v>1</v>
      </c>
      <c r="D1122" s="2" t="s">
        <v>127</v>
      </c>
      <c r="E1122" s="5">
        <v>200000</v>
      </c>
      <c r="F1122" s="5">
        <f>C1122*E1122</f>
        <v>200000</v>
      </c>
      <c r="G1122" s="2"/>
      <c r="H1122" s="5">
        <f>PRODUCT(F1122,G1122)</f>
        <v>200000</v>
      </c>
    </row>
    <row r="1123" spans="1:13">
      <c r="A1123" s="2"/>
      <c r="B1123" s="2" t="s">
        <v>218</v>
      </c>
      <c r="C1123" s="5">
        <v>1</v>
      </c>
      <c r="D1123" s="2" t="s">
        <v>127</v>
      </c>
      <c r="E1123" s="5">
        <v>500000</v>
      </c>
      <c r="F1123" s="5">
        <f>C1123*E1123</f>
        <v>500000</v>
      </c>
      <c r="G1123" s="2"/>
      <c r="H1123" s="5">
        <f>PRODUCT(F1123,G1123)</f>
        <v>500000</v>
      </c>
    </row>
    <row r="1124" spans="1:13">
      <c r="A1124" s="2"/>
      <c r="B1124" s="2"/>
      <c r="C1124" s="2"/>
      <c r="D1124" s="2"/>
      <c r="E1124" s="2"/>
      <c r="G1124" s="2"/>
      <c r="H1124" s="2"/>
    </row>
    <row r="1125" spans="1:13">
      <c r="A1125" s="2"/>
      <c r="B1125" s="2" t="s">
        <v>95</v>
      </c>
      <c r="C1125" s="5">
        <v>12962</v>
      </c>
      <c r="D1125" s="2" t="s">
        <v>91</v>
      </c>
      <c r="E1125" s="5">
        <v>612.45486807591396</v>
      </c>
      <c r="F1125" s="8">
        <v>7938640</v>
      </c>
      <c r="G1125" s="2"/>
      <c r="H1125" s="8">
        <v>7938640</v>
      </c>
    </row>
    <row r="1126" spans="1:13">
      <c r="A1126" s="2"/>
      <c r="B1126" s="2"/>
      <c r="C1126" s="2"/>
      <c r="D1126" s="2"/>
      <c r="E1126" s="2"/>
      <c r="G1126" s="2"/>
      <c r="H1126" s="2"/>
    </row>
    <row r="1127" spans="1:13">
      <c r="A1127" s="2"/>
      <c r="B1127" s="2" t="s">
        <v>96</v>
      </c>
      <c r="C1127" s="5">
        <v>10</v>
      </c>
      <c r="D1127" s="2" t="s">
        <v>97</v>
      </c>
      <c r="E1127" s="5">
        <v>11113780</v>
      </c>
      <c r="F1127" s="8">
        <v>1111378</v>
      </c>
      <c r="G1127" s="2"/>
      <c r="H1127" s="5">
        <f>PRODUCT(F1127,G1127)</f>
        <v>1111378</v>
      </c>
    </row>
    <row r="1128" spans="1:13">
      <c r="A1128" s="2"/>
      <c r="B1128" s="2" t="s">
        <v>98</v>
      </c>
      <c r="C1128" s="5">
        <v>5</v>
      </c>
      <c r="D1128" s="2" t="s">
        <v>97</v>
      </c>
      <c r="E1128" s="5">
        <v>12225158</v>
      </c>
      <c r="F1128" s="8">
        <v>611257.9</v>
      </c>
      <c r="G1128" s="2"/>
      <c r="H1128" s="5">
        <f>PRODUCT(F1128,G1128)</f>
        <v>611257.9</v>
      </c>
    </row>
    <row r="1129" spans="1:13">
      <c r="A1129" s="2"/>
      <c r="B1129" s="2" t="s">
        <v>99</v>
      </c>
      <c r="C1129" s="5">
        <v>3</v>
      </c>
      <c r="D1129" s="2" t="s">
        <v>97</v>
      </c>
      <c r="E1129" s="5">
        <v>12836415.9</v>
      </c>
      <c r="F1129" s="8">
        <v>385092.47700000001</v>
      </c>
      <c r="G1129" s="2"/>
      <c r="H1129" s="5">
        <f>PRODUCT(F1129,G1129)</f>
        <v>385092.47700000001</v>
      </c>
    </row>
    <row r="1130" spans="1:13">
      <c r="A1130" s="2"/>
      <c r="B1130" s="2" t="s">
        <v>9</v>
      </c>
      <c r="C1130" s="5">
        <v>12980</v>
      </c>
      <c r="D1130" s="2" t="s">
        <v>91</v>
      </c>
      <c r="E1130" s="5">
        <v>773.98831872110895</v>
      </c>
      <c r="F1130" s="8">
        <v>10046368.377</v>
      </c>
      <c r="G1130" s="2"/>
      <c r="H1130" s="8">
        <v>10046368.377</v>
      </c>
    </row>
    <row r="1131" spans="1:13">
      <c r="B1131" s="3" t="s">
        <v>156</v>
      </c>
      <c r="C1131" s="6">
        <v>12962</v>
      </c>
      <c r="D1131" s="3" t="s">
        <v>91</v>
      </c>
      <c r="E1131" s="6">
        <v>775.06313663014998</v>
      </c>
      <c r="F1131" s="6">
        <f>SUM(H1106:H1124,H1126:H1129,H1131:H1131)</f>
        <v>10046368.377</v>
      </c>
      <c r="G1131" s="3"/>
      <c r="I1131" s="6">
        <f>PRODUCT(F1131,G1131)</f>
        <v>10046368.377</v>
      </c>
      <c r="K1131" s="3"/>
      <c r="L1131" s="3"/>
      <c r="M1131" s="3"/>
    </row>
    <row r="1133" spans="1:13">
      <c r="A1133" s="7"/>
      <c r="B1133" s="7" t="s">
        <v>101</v>
      </c>
    </row>
    <row r="1134" spans="1:13">
      <c r="A1134" s="2"/>
      <c r="B1134" s="2"/>
      <c r="C1134" s="2"/>
      <c r="D1134" s="2"/>
      <c r="E1134" s="2"/>
      <c r="G1134" s="2"/>
      <c r="H1134" s="2"/>
      <c r="K1134" s="2"/>
      <c r="L1134" s="2"/>
      <c r="M1134" s="2"/>
    </row>
    <row r="1135" spans="1:13">
      <c r="A1135" s="2"/>
      <c r="B1135" s="2" t="s">
        <v>101</v>
      </c>
      <c r="C1135" s="2"/>
      <c r="D1135" s="2"/>
      <c r="E1135" s="2"/>
      <c r="G1135" s="2"/>
      <c r="H1135" s="2"/>
      <c r="K1135" s="2"/>
      <c r="L1135" s="2"/>
      <c r="M1135" s="2"/>
    </row>
    <row r="1136" spans="1:13">
      <c r="A1136" s="2"/>
      <c r="B1136" s="2" t="s">
        <v>102</v>
      </c>
      <c r="C1136" s="5">
        <v>3454</v>
      </c>
      <c r="D1136" s="2" t="s">
        <v>91</v>
      </c>
      <c r="E1136" s="5">
        <v>100</v>
      </c>
      <c r="F1136" s="5">
        <f>C1136*E1136</f>
        <v>345400</v>
      </c>
      <c r="G1136" s="2"/>
      <c r="H1136" s="5">
        <f>PRODUCT(F1136,G1136)</f>
        <v>345400</v>
      </c>
      <c r="K1136" s="2"/>
      <c r="L1136" s="5">
        <v>150</v>
      </c>
      <c r="M1136" s="8">
        <v>186.45</v>
      </c>
    </row>
    <row r="1137" spans="1:13">
      <c r="A1137" s="2"/>
      <c r="B1137" s="2" t="s">
        <v>103</v>
      </c>
      <c r="C1137" s="5">
        <v>840</v>
      </c>
      <c r="D1137" s="2" t="s">
        <v>104</v>
      </c>
      <c r="E1137" s="5">
        <v>120</v>
      </c>
      <c r="F1137" s="5">
        <f>C1137*E1137</f>
        <v>100800</v>
      </c>
      <c r="G1137" s="2"/>
      <c r="H1137" s="5">
        <f>PRODUCT(F1137,G1137)</f>
        <v>100800</v>
      </c>
      <c r="K1137" s="2"/>
      <c r="L1137" s="5">
        <v>200</v>
      </c>
      <c r="M1137" s="8">
        <v>248.6</v>
      </c>
    </row>
    <row r="1138" spans="1:13">
      <c r="A1138" s="2"/>
      <c r="B1138" s="2" t="s">
        <v>157</v>
      </c>
      <c r="C1138" s="5">
        <v>10.49075</v>
      </c>
      <c r="D1138" s="2" t="s">
        <v>93</v>
      </c>
      <c r="E1138" s="5">
        <v>6000</v>
      </c>
      <c r="F1138" s="5">
        <f>C1138*E1138</f>
        <v>62944.5</v>
      </c>
      <c r="G1138" s="2"/>
      <c r="H1138" s="5">
        <f>PRODUCT(F1138,G1138)</f>
        <v>62944.5</v>
      </c>
      <c r="K1138" s="2"/>
      <c r="L1138" s="5">
        <v>10000</v>
      </c>
      <c r="M1138" s="8">
        <v>12430</v>
      </c>
    </row>
    <row r="1139" spans="1:13">
      <c r="A1139" s="2"/>
      <c r="B1139" s="2" t="s">
        <v>106</v>
      </c>
      <c r="C1139" s="5">
        <v>3454</v>
      </c>
      <c r="D1139" s="2" t="s">
        <v>91</v>
      </c>
      <c r="E1139" s="5">
        <v>12</v>
      </c>
      <c r="F1139" s="5">
        <f>C1139*E1139</f>
        <v>41448</v>
      </c>
      <c r="G1139" s="2"/>
      <c r="H1139" s="5">
        <f>PRODUCT(F1139,G1139)</f>
        <v>41448</v>
      </c>
      <c r="K1139" s="2"/>
      <c r="L1139" s="5">
        <v>10</v>
      </c>
      <c r="M1139" s="8">
        <v>12.43</v>
      </c>
    </row>
    <row r="1140" spans="1:13">
      <c r="A1140" s="2"/>
      <c r="B1140" s="2" t="s">
        <v>107</v>
      </c>
      <c r="C1140" s="5">
        <v>3454</v>
      </c>
      <c r="D1140" s="2" t="s">
        <v>91</v>
      </c>
      <c r="E1140" s="5">
        <v>20</v>
      </c>
      <c r="F1140" s="5">
        <f>C1140*E1140</f>
        <v>69080</v>
      </c>
      <c r="G1140" s="2"/>
      <c r="H1140" s="5">
        <f>PRODUCT(F1140,G1140)</f>
        <v>69080</v>
      </c>
      <c r="K1140" s="2"/>
      <c r="L1140" s="2"/>
      <c r="M1140" s="2"/>
    </row>
    <row r="1141" spans="1:13">
      <c r="A1141" s="2"/>
      <c r="B1141" s="2" t="s">
        <v>219</v>
      </c>
      <c r="C1141" s="5">
        <v>1</v>
      </c>
      <c r="D1141" s="2" t="s">
        <v>127</v>
      </c>
      <c r="E1141" s="5">
        <v>1500000</v>
      </c>
      <c r="F1141" s="5">
        <f>C1141*E1141</f>
        <v>1500000</v>
      </c>
      <c r="G1141" s="2"/>
      <c r="H1141" s="5">
        <f>PRODUCT(F1141,G1141)</f>
        <v>1500000</v>
      </c>
      <c r="K1141" s="2"/>
      <c r="L1141" s="2"/>
      <c r="M1141" s="2"/>
    </row>
    <row r="1142" spans="1:13">
      <c r="A1142" s="2"/>
      <c r="B1142" s="2" t="s">
        <v>95</v>
      </c>
      <c r="C1142" s="5">
        <v>3454</v>
      </c>
      <c r="D1142" s="2" t="s">
        <v>91</v>
      </c>
      <c r="E1142" s="5">
        <v>613.68630573248402</v>
      </c>
      <c r="F1142" s="8">
        <v>2119672.5</v>
      </c>
      <c r="G1142" s="2"/>
      <c r="H1142" s="8">
        <v>2119672.5</v>
      </c>
      <c r="K1142" s="2"/>
      <c r="L1142" s="2"/>
      <c r="M1142" s="2"/>
    </row>
    <row r="1143" spans="1:13">
      <c r="A1143" s="2"/>
      <c r="B1143" s="2"/>
      <c r="C1143" s="2"/>
      <c r="D1143" s="2"/>
      <c r="E1143" s="2"/>
      <c r="G1143" s="2"/>
      <c r="H1143" s="2"/>
      <c r="K1143" s="2"/>
      <c r="L1143" s="2"/>
      <c r="M1143" s="2"/>
    </row>
    <row r="1144" spans="1:13">
      <c r="A1144" s="2"/>
      <c r="B1144" s="2" t="s">
        <v>96</v>
      </c>
      <c r="C1144" s="5">
        <v>12</v>
      </c>
      <c r="D1144" s="2" t="s">
        <v>97</v>
      </c>
      <c r="E1144" s="5">
        <v>2119672.5</v>
      </c>
      <c r="F1144" s="8">
        <v>254360.7</v>
      </c>
      <c r="G1144" s="2"/>
      <c r="H1144" s="5">
        <f>PRODUCT(F1144,G1144)</f>
        <v>254360.7</v>
      </c>
      <c r="K1144" s="2"/>
      <c r="L1144" s="2"/>
      <c r="M1144" s="2"/>
    </row>
    <row r="1145" spans="1:13">
      <c r="A1145" s="2"/>
      <c r="B1145" s="2" t="s">
        <v>98</v>
      </c>
      <c r="C1145" s="5">
        <v>3</v>
      </c>
      <c r="D1145" s="2" t="s">
        <v>97</v>
      </c>
      <c r="E1145" s="5">
        <v>3943113.2</v>
      </c>
      <c r="F1145" s="8">
        <v>118293.39599999999</v>
      </c>
      <c r="G1145" s="2"/>
      <c r="H1145" s="5">
        <f>PRODUCT(F1145,G1145)</f>
        <v>118293.39599999999</v>
      </c>
      <c r="K1145" s="2"/>
      <c r="L1145" s="2"/>
      <c r="M1145" s="2"/>
    </row>
    <row r="1146" spans="1:13">
      <c r="A1146" s="2"/>
      <c r="B1146" s="2" t="s">
        <v>99</v>
      </c>
      <c r="C1146" s="5">
        <v>3</v>
      </c>
      <c r="D1146" s="2" t="s">
        <v>97</v>
      </c>
      <c r="E1146" s="5">
        <v>4061406.5959999999</v>
      </c>
      <c r="F1146" s="8">
        <v>121842.19788000001</v>
      </c>
      <c r="G1146" s="2"/>
      <c r="H1146" s="5">
        <f>PRODUCT(F1146,G1146)</f>
        <v>121842.19788000001</v>
      </c>
      <c r="K1146" s="2"/>
      <c r="L1146" s="2"/>
      <c r="M1146" s="2"/>
    </row>
    <row r="1147" spans="1:13">
      <c r="A1147" s="2"/>
      <c r="B1147" s="2" t="s">
        <v>9</v>
      </c>
      <c r="C1147" s="5">
        <v>3454</v>
      </c>
      <c r="D1147" s="2" t="s">
        <v>91</v>
      </c>
      <c r="E1147" s="5">
        <v>756.85257495078201</v>
      </c>
      <c r="F1147" s="8">
        <v>2614168.7938799998</v>
      </c>
      <c r="G1147" s="2"/>
      <c r="H1147" s="8">
        <v>2614168.7938799998</v>
      </c>
      <c r="K1147" s="2"/>
      <c r="L1147" s="2"/>
      <c r="M1147" s="2"/>
    </row>
    <row r="1148" spans="1:13">
      <c r="B1148" s="3" t="s">
        <v>108</v>
      </c>
      <c r="C1148" s="6">
        <v>3454</v>
      </c>
      <c r="D1148" s="3" t="s">
        <v>91</v>
      </c>
      <c r="E1148" s="6">
        <v>756.85257495078201</v>
      </c>
      <c r="F1148" s="6">
        <f>SUM(H1134:H1141,H1143:H1146,H1148:H1148)</f>
        <v>2614168.7938800002</v>
      </c>
      <c r="G1148" s="3"/>
      <c r="I1148" s="6">
        <f>PRODUCT(F1148,G1148)</f>
        <v>2614168.7938800002</v>
      </c>
      <c r="K1148" s="3"/>
      <c r="L1148" s="3"/>
      <c r="M1148" s="3"/>
    </row>
    <row r="1150" spans="1:13">
      <c r="A1150" s="7"/>
      <c r="B1150" s="7" t="s">
        <v>109</v>
      </c>
    </row>
    <row r="1151" spans="1:13">
      <c r="A1151" s="2"/>
      <c r="B1151" s="2"/>
      <c r="C1151" s="2"/>
      <c r="D1151" s="2"/>
      <c r="E1151" s="2"/>
      <c r="G1151" s="2"/>
      <c r="H1151" s="2"/>
    </row>
    <row r="1152" spans="1:13">
      <c r="A1152" s="2"/>
      <c r="B1152" s="2" t="s">
        <v>110</v>
      </c>
      <c r="C1152" s="2"/>
      <c r="D1152" s="2"/>
      <c r="E1152" s="2"/>
      <c r="G1152" s="2"/>
      <c r="H1152" s="2"/>
    </row>
    <row r="1153" spans="1:8">
      <c r="A1153" s="2"/>
      <c r="B1153" s="2"/>
      <c r="C1153" s="2"/>
      <c r="D1153" s="2"/>
      <c r="E1153" s="2"/>
      <c r="G1153" s="2"/>
      <c r="H1153" s="2"/>
    </row>
    <row r="1154" spans="1:8">
      <c r="A1154" s="2"/>
      <c r="B1154" s="2" t="s">
        <v>111</v>
      </c>
      <c r="C1154" s="2"/>
      <c r="D1154" s="2" t="s">
        <v>112</v>
      </c>
      <c r="E1154" s="2"/>
      <c r="G1154" s="2"/>
      <c r="H1154" s="2"/>
    </row>
    <row r="1155" spans="1:8">
      <c r="A1155" s="2"/>
      <c r="B1155" s="2"/>
      <c r="C1155" s="2"/>
      <c r="D1155" s="2"/>
      <c r="E1155" s="2"/>
      <c r="G1155" s="2"/>
      <c r="H1155" s="2"/>
    </row>
    <row r="1156" spans="1:8">
      <c r="A1156" s="2"/>
      <c r="B1156" s="2" t="s">
        <v>220</v>
      </c>
      <c r="C1156" s="5">
        <v>848</v>
      </c>
      <c r="D1156" s="2" t="s">
        <v>104</v>
      </c>
      <c r="E1156" s="5">
        <v>3500</v>
      </c>
      <c r="F1156" s="5">
        <f>C1156*E1156</f>
        <v>2968000</v>
      </c>
      <c r="G1156" s="2"/>
      <c r="H1156" s="5">
        <f>PRODUCT(F1156,G1156)</f>
        <v>2968000</v>
      </c>
    </row>
    <row r="1157" spans="1:8">
      <c r="A1157" s="2"/>
      <c r="B1157" s="2" t="s">
        <v>221</v>
      </c>
      <c r="C1157" s="5">
        <v>212</v>
      </c>
      <c r="D1157" s="2" t="s">
        <v>104</v>
      </c>
      <c r="E1157" s="5">
        <v>17500</v>
      </c>
      <c r="F1157" s="5">
        <f>C1157*E1157</f>
        <v>3710000</v>
      </c>
      <c r="G1157" s="2"/>
      <c r="H1157" s="5">
        <f>PRODUCT(F1157,G1157)</f>
        <v>3710000</v>
      </c>
    </row>
    <row r="1158" spans="1:8">
      <c r="A1158" s="2"/>
      <c r="B1158" s="2" t="s">
        <v>197</v>
      </c>
      <c r="C1158" s="5">
        <v>11130</v>
      </c>
      <c r="D1158" s="2" t="s">
        <v>198</v>
      </c>
      <c r="E1158" s="5">
        <v>200</v>
      </c>
      <c r="F1158" s="5">
        <f>C1158*E1158</f>
        <v>2226000</v>
      </c>
      <c r="G1158" s="2"/>
      <c r="H1158" s="5">
        <f>PRODUCT(F1158,G1158)</f>
        <v>2226000</v>
      </c>
    </row>
    <row r="1159" spans="1:8">
      <c r="A1159" s="2"/>
      <c r="B1159" s="2" t="s">
        <v>222</v>
      </c>
      <c r="C1159" s="5">
        <v>170</v>
      </c>
      <c r="D1159" s="2" t="s">
        <v>104</v>
      </c>
      <c r="E1159" s="5">
        <v>650</v>
      </c>
      <c r="F1159" s="5">
        <f>C1159*E1159</f>
        <v>110500</v>
      </c>
      <c r="G1159" s="2"/>
      <c r="H1159" s="5">
        <f>PRODUCT(F1159,G1159)</f>
        <v>110500</v>
      </c>
    </row>
    <row r="1160" spans="1:8">
      <c r="A1160" s="2"/>
      <c r="B1160" s="2" t="s">
        <v>113</v>
      </c>
      <c r="C1160" s="5">
        <v>30213</v>
      </c>
      <c r="D1160" s="2" t="s">
        <v>91</v>
      </c>
      <c r="E1160" s="9">
        <v>7.117</v>
      </c>
      <c r="F1160" s="5">
        <f>C1160*E1160</f>
        <v>215025.921</v>
      </c>
      <c r="G1160" s="2"/>
      <c r="H1160" s="5">
        <f>PRODUCT(F1160,G1160)</f>
        <v>215025.921</v>
      </c>
    </row>
    <row r="1161" spans="1:8">
      <c r="A1161" s="2"/>
      <c r="B1161" s="2" t="s">
        <v>116</v>
      </c>
      <c r="C1161" s="5">
        <v>2964</v>
      </c>
      <c r="D1161" s="2" t="s">
        <v>91</v>
      </c>
      <c r="E1161" s="9">
        <v>25.827999999999999</v>
      </c>
      <c r="F1161" s="5">
        <f>C1161*E1161</f>
        <v>76554.191999999995</v>
      </c>
      <c r="G1161" s="2"/>
      <c r="H1161" s="5">
        <f>PRODUCT(F1161,G1161)</f>
        <v>76554.191999999995</v>
      </c>
    </row>
    <row r="1162" spans="1:8">
      <c r="A1162" s="2"/>
      <c r="B1162" s="2" t="s">
        <v>117</v>
      </c>
      <c r="C1162" s="5">
        <v>30213</v>
      </c>
      <c r="D1162" s="2" t="s">
        <v>91</v>
      </c>
      <c r="E1162" s="9">
        <v>4.2240000000000002</v>
      </c>
      <c r="F1162" s="5">
        <f>C1162*E1162</f>
        <v>127619.712</v>
      </c>
      <c r="G1162" s="2"/>
      <c r="H1162" s="5">
        <f>PRODUCT(F1162,G1162)</f>
        <v>127619.712</v>
      </c>
    </row>
    <row r="1163" spans="1:8">
      <c r="A1163" s="2"/>
      <c r="B1163" s="2" t="s">
        <v>118</v>
      </c>
      <c r="C1163" s="2"/>
      <c r="D1163" s="2"/>
      <c r="E1163" s="2"/>
      <c r="F1163" s="2" t="s">
        <v>115</v>
      </c>
      <c r="G1163" s="2"/>
      <c r="H1163" s="11" t="s">
        <v>115</v>
      </c>
    </row>
    <row r="1164" spans="1:8">
      <c r="A1164" s="2"/>
      <c r="B1164" s="2" t="s">
        <v>119</v>
      </c>
      <c r="C1164" s="2"/>
      <c r="D1164" s="2"/>
      <c r="E1164" s="2"/>
      <c r="F1164" s="2" t="s">
        <v>115</v>
      </c>
      <c r="G1164" s="2"/>
      <c r="H1164" s="11" t="s">
        <v>115</v>
      </c>
    </row>
    <row r="1165" spans="1:8">
      <c r="A1165" s="2"/>
      <c r="B1165" s="2" t="s">
        <v>120</v>
      </c>
      <c r="C1165" s="5">
        <v>30213</v>
      </c>
      <c r="D1165" s="2" t="s">
        <v>91</v>
      </c>
      <c r="E1165" s="9">
        <v>1.6830000000000001</v>
      </c>
      <c r="F1165" s="5">
        <f>C1165*E1165</f>
        <v>50848.478999999999</v>
      </c>
      <c r="G1165" s="2"/>
      <c r="H1165" s="5">
        <f>PRODUCT(F1165,G1165)</f>
        <v>50848.478999999999</v>
      </c>
    </row>
    <row r="1166" spans="1:8">
      <c r="A1166" s="2"/>
      <c r="B1166" s="2" t="s">
        <v>121</v>
      </c>
      <c r="C1166" s="5">
        <v>30213</v>
      </c>
      <c r="D1166" s="2" t="s">
        <v>91</v>
      </c>
      <c r="E1166" s="9">
        <v>23.6</v>
      </c>
      <c r="F1166" s="5">
        <f>C1166*E1166</f>
        <v>713026.8</v>
      </c>
      <c r="G1166" s="2"/>
      <c r="H1166" s="5">
        <f>PRODUCT(F1166,G1166)</f>
        <v>713026.8</v>
      </c>
    </row>
    <row r="1167" spans="1:8">
      <c r="A1167" s="2"/>
      <c r="B1167" s="2" t="s">
        <v>223</v>
      </c>
      <c r="C1167" s="5">
        <v>1</v>
      </c>
      <c r="D1167" s="2" t="s">
        <v>127</v>
      </c>
      <c r="E1167" s="5">
        <v>1200000</v>
      </c>
      <c r="F1167" s="5">
        <f>C1167*E1167</f>
        <v>1200000</v>
      </c>
      <c r="G1167" s="2"/>
      <c r="H1167" s="5">
        <f>PRODUCT(F1167,G1167)</f>
        <v>1200000</v>
      </c>
    </row>
    <row r="1168" spans="1:8">
      <c r="A1168" s="2"/>
      <c r="B1168" s="2" t="s">
        <v>122</v>
      </c>
      <c r="C1168" s="5">
        <v>30213</v>
      </c>
      <c r="D1168" s="2" t="s">
        <v>91</v>
      </c>
      <c r="E1168" s="9">
        <v>116.17</v>
      </c>
      <c r="F1168" s="5">
        <f>C1168*E1168</f>
        <v>3509844.21</v>
      </c>
      <c r="G1168" s="2"/>
      <c r="H1168" s="5">
        <f>PRODUCT(F1168,G1168)</f>
        <v>3509844.21</v>
      </c>
    </row>
    <row r="1169" spans="1:13">
      <c r="A1169" s="2"/>
      <c r="B1169" s="2" t="s">
        <v>95</v>
      </c>
      <c r="C1169" s="5">
        <v>30213</v>
      </c>
      <c r="D1169" s="2" t="s">
        <v>91</v>
      </c>
      <c r="E1169" s="5">
        <v>493.41076073213497</v>
      </c>
      <c r="F1169" s="8">
        <v>14907419.313999999</v>
      </c>
      <c r="G1169" s="2"/>
      <c r="H1169" s="8">
        <v>14907419.313999999</v>
      </c>
    </row>
    <row r="1170" spans="1:13">
      <c r="A1170" s="2"/>
      <c r="B1170" s="2"/>
      <c r="C1170" s="2"/>
      <c r="D1170" s="2"/>
      <c r="E1170" s="2"/>
      <c r="G1170" s="2"/>
      <c r="H1170" s="2"/>
    </row>
    <row r="1171" spans="1:13">
      <c r="A1171" s="2"/>
      <c r="B1171" s="2"/>
      <c r="C1171" s="2"/>
      <c r="D1171" s="2"/>
      <c r="E1171" s="2"/>
      <c r="G1171" s="2"/>
      <c r="H1171" s="2"/>
    </row>
    <row r="1172" spans="1:13">
      <c r="A1172" s="2"/>
      <c r="B1172" s="2" t="s">
        <v>96</v>
      </c>
      <c r="C1172" s="5">
        <v>10</v>
      </c>
      <c r="D1172" s="2" t="s">
        <v>97</v>
      </c>
      <c r="E1172" s="5">
        <v>20508758.515000001</v>
      </c>
      <c r="F1172" s="8">
        <v>2050875.8515000001</v>
      </c>
      <c r="G1172" s="2"/>
      <c r="H1172" s="5">
        <f>PRODUCT(F1172,G1172)</f>
        <v>2050875.8515000001</v>
      </c>
    </row>
    <row r="1173" spans="1:13">
      <c r="A1173" s="2"/>
      <c r="B1173" s="2" t="s">
        <v>98</v>
      </c>
      <c r="C1173" s="5">
        <v>5</v>
      </c>
      <c r="D1173" s="2" t="s">
        <v>97</v>
      </c>
      <c r="E1173" s="5">
        <v>22851214.479499999</v>
      </c>
      <c r="F1173" s="8">
        <v>1142560.723975</v>
      </c>
      <c r="G1173" s="2"/>
      <c r="H1173" s="5">
        <f>PRODUCT(F1173,G1173)</f>
        <v>1142560.723975</v>
      </c>
    </row>
    <row r="1174" spans="1:13">
      <c r="A1174" s="2"/>
      <c r="B1174" s="2" t="s">
        <v>99</v>
      </c>
      <c r="C1174" s="5">
        <v>3</v>
      </c>
      <c r="D1174" s="2" t="s">
        <v>97</v>
      </c>
      <c r="E1174" s="5">
        <v>23993775.203474998</v>
      </c>
      <c r="F1174" s="8">
        <v>719813.25610424997</v>
      </c>
      <c r="G1174" s="2"/>
      <c r="H1174" s="5">
        <f>PRODUCT(F1174,G1174)</f>
        <v>719813.25610424997</v>
      </c>
    </row>
    <row r="1175" spans="1:13">
      <c r="A1175" s="2"/>
      <c r="B1175" s="2" t="s">
        <v>9</v>
      </c>
      <c r="C1175" s="5">
        <v>30213</v>
      </c>
      <c r="D1175" s="2" t="s">
        <v>91</v>
      </c>
      <c r="E1175" s="5">
        <v>622.93281519806703</v>
      </c>
      <c r="F1175" s="8">
        <v>18820669.1455792</v>
      </c>
      <c r="G1175" s="2"/>
      <c r="H1175" s="8">
        <v>18820669.1455792</v>
      </c>
    </row>
    <row r="1176" spans="1:13">
      <c r="B1176" s="3" t="s">
        <v>124</v>
      </c>
      <c r="C1176" s="6">
        <v>30213</v>
      </c>
      <c r="D1176" s="3" t="s">
        <v>91</v>
      </c>
      <c r="E1176" s="6">
        <v>622.93281519806703</v>
      </c>
      <c r="F1176" s="6">
        <f>SUM(H1151:H1168,H1170:H1174,H1176:H1176)</f>
        <v>18820669.145579249</v>
      </c>
      <c r="G1176" s="3"/>
      <c r="I1176" s="6">
        <f>PRODUCT(F1176,G1176)</f>
        <v>18820669.145579249</v>
      </c>
      <c r="K1176" s="3"/>
      <c r="L1176" s="3"/>
      <c r="M1176" s="3"/>
    </row>
    <row r="1178" spans="1:13">
      <c r="A1178" s="2"/>
      <c r="B1178" s="2"/>
      <c r="C1178" s="2"/>
      <c r="D1178" s="2"/>
      <c r="E1178" s="2"/>
      <c r="G1178" s="2"/>
      <c r="I1178" s="2"/>
      <c r="K1178" s="3"/>
      <c r="L1178" s="3"/>
      <c r="M1178" s="3"/>
    </row>
    <row r="1179" spans="1:13">
      <c r="A1179" s="2"/>
      <c r="B1179" s="2" t="s">
        <v>142</v>
      </c>
      <c r="C1179" s="5">
        <v>30213</v>
      </c>
      <c r="D1179" s="2" t="s">
        <v>91</v>
      </c>
      <c r="E1179" s="5">
        <v>1213.4612440244</v>
      </c>
      <c r="F1179" s="8">
        <v>36662304.565709203</v>
      </c>
      <c r="G1179" s="2"/>
      <c r="I1179" s="8">
        <v>36662304.565709203</v>
      </c>
      <c r="K1179" s="3"/>
      <c r="L1179" s="3"/>
      <c r="M1179" s="3"/>
    </row>
    <row r="1180" spans="1:13">
      <c r="A1180" s="2"/>
      <c r="B1180" s="2"/>
      <c r="C1180" s="2"/>
      <c r="D1180" s="2"/>
      <c r="E1180" s="2"/>
      <c r="G1180" s="2"/>
      <c r="I1180" s="2"/>
      <c r="K1180" s="3"/>
      <c r="L1180" s="3"/>
      <c r="M1180" s="3"/>
    </row>
    <row r="1181" spans="1:13">
      <c r="A1181" s="2"/>
      <c r="B1181" s="2" t="s">
        <v>126</v>
      </c>
      <c r="C1181" s="2"/>
      <c r="D1181" s="2"/>
      <c r="E1181" s="2"/>
      <c r="G1181" s="2"/>
      <c r="I1181" s="2"/>
      <c r="K1181" s="3"/>
      <c r="L1181" s="3"/>
      <c r="M1181" s="3"/>
    </row>
    <row r="1182" spans="1:13">
      <c r="A1182" s="2"/>
      <c r="B1182" s="2" t="s">
        <v>99</v>
      </c>
      <c r="C1182" s="5">
        <v>1</v>
      </c>
      <c r="D1182" s="2" t="s">
        <v>127</v>
      </c>
      <c r="E1182" s="2"/>
      <c r="F1182" s="2" t="s">
        <v>128</v>
      </c>
      <c r="G1182" s="2"/>
      <c r="I1182" s="11" t="s">
        <v>128</v>
      </c>
      <c r="K1182" s="3"/>
      <c r="L1182" s="3"/>
      <c r="M1182" s="3"/>
    </row>
    <row r="1183" spans="1:13">
      <c r="A1183" s="2"/>
      <c r="B1183" s="2" t="s">
        <v>129</v>
      </c>
      <c r="C1183" s="5">
        <v>5</v>
      </c>
      <c r="D1183" s="2" t="s">
        <v>97</v>
      </c>
      <c r="E1183" s="5">
        <v>36662304.565709203</v>
      </c>
      <c r="F1183" s="12">
        <v>1833115.22828546</v>
      </c>
      <c r="G1183" s="2"/>
      <c r="I1183" s="5">
        <f>PRODUCT(F1183,G1183)</f>
        <v>1833115.22828546</v>
      </c>
      <c r="K1183" s="3"/>
      <c r="L1183" s="3"/>
      <c r="M1183" s="3"/>
    </row>
    <row r="1184" spans="1:13">
      <c r="A1184" s="2"/>
      <c r="B1184" s="2"/>
      <c r="C1184" s="2"/>
      <c r="D1184" s="2"/>
      <c r="E1184" s="2"/>
      <c r="G1184" s="2"/>
      <c r="I1184" s="2"/>
      <c r="K1184" s="3"/>
      <c r="L1184" s="3"/>
      <c r="M1184" s="3"/>
    </row>
    <row r="1185" spans="1:13">
      <c r="A1185" s="2"/>
      <c r="B1185" s="2" t="s">
        <v>130</v>
      </c>
      <c r="C1185" s="2"/>
      <c r="D1185" s="2"/>
      <c r="E1185" s="2"/>
      <c r="G1185" s="2"/>
      <c r="I1185" s="2"/>
      <c r="K1185" s="3"/>
      <c r="L1185" s="3"/>
      <c r="M1185" s="3"/>
    </row>
    <row r="1186" spans="1:13">
      <c r="A1186" s="2"/>
      <c r="B1186" s="2" t="s">
        <v>131</v>
      </c>
      <c r="C1186" s="5">
        <v>2</v>
      </c>
      <c r="D1186" s="2" t="s">
        <v>97</v>
      </c>
      <c r="E1186" s="5">
        <v>38495419.793994702</v>
      </c>
      <c r="F1186" s="8">
        <v>769908.39587989403</v>
      </c>
      <c r="G1186" s="2"/>
      <c r="I1186" s="5">
        <f>PRODUCT(F1186,G1186)</f>
        <v>769908.39587989403</v>
      </c>
      <c r="K1186" s="3"/>
      <c r="L1186" s="3"/>
      <c r="M1186" s="3"/>
    </row>
    <row r="1187" spans="1:13">
      <c r="A1187" s="2"/>
      <c r="B1187" s="2"/>
      <c r="C1187" s="2"/>
      <c r="D1187" s="2"/>
      <c r="E1187" s="2"/>
      <c r="G1187" s="2"/>
      <c r="I1187" s="2"/>
      <c r="K1187" s="3"/>
      <c r="L1187" s="3"/>
      <c r="M1187" s="3"/>
    </row>
    <row r="1188" spans="1:13">
      <c r="A1188" s="2"/>
      <c r="B1188" s="2" t="s">
        <v>132</v>
      </c>
      <c r="C1188" s="2"/>
      <c r="D1188" s="2"/>
      <c r="E1188" s="2"/>
      <c r="G1188" s="2"/>
      <c r="I1188" s="2"/>
      <c r="K1188" s="3"/>
      <c r="L1188" s="3"/>
      <c r="M1188" s="3"/>
    </row>
    <row r="1189" spans="1:13">
      <c r="A1189" s="2"/>
      <c r="B1189" s="2" t="s">
        <v>133</v>
      </c>
      <c r="C1189" s="13">
        <v>5</v>
      </c>
      <c r="D1189" s="2" t="s">
        <v>97</v>
      </c>
      <c r="E1189" s="5">
        <v>39265328.189874597</v>
      </c>
      <c r="F1189" s="8">
        <v>1963266.4094937299</v>
      </c>
      <c r="G1189" s="2"/>
      <c r="I1189" s="5">
        <f>PRODUCT(F1189,G1189)</f>
        <v>1963266.4094937299</v>
      </c>
      <c r="K1189" s="3"/>
      <c r="L1189" s="3"/>
      <c r="M1189" s="3"/>
    </row>
    <row r="1190" spans="1:13">
      <c r="A1190" s="2"/>
      <c r="B1190" s="2" t="s">
        <v>134</v>
      </c>
      <c r="C1190" s="13">
        <v>1</v>
      </c>
      <c r="D1190" s="2" t="s">
        <v>97</v>
      </c>
      <c r="E1190" s="5">
        <v>39265328.189874597</v>
      </c>
      <c r="F1190" s="8">
        <v>371405.28189874598</v>
      </c>
      <c r="G1190" s="2"/>
      <c r="I1190" s="5">
        <f>PRODUCT(F1190,G1190)</f>
        <v>371405.28189874598</v>
      </c>
      <c r="K1190" s="3"/>
      <c r="L1190" s="3"/>
      <c r="M1190" s="3"/>
    </row>
    <row r="1191" spans="1:13">
      <c r="A1191" s="2"/>
      <c r="B1191" s="2" t="s">
        <v>135</v>
      </c>
      <c r="C1191" s="2"/>
      <c r="D1191" s="2" t="s">
        <v>136</v>
      </c>
      <c r="E1191" s="2"/>
      <c r="G1191" s="2"/>
      <c r="I1191" s="5">
        <f>PRODUCT(F1191,G1191)</f>
        <v>0</v>
      </c>
      <c r="K1191" s="3"/>
      <c r="L1191" s="3"/>
      <c r="M1191" s="3"/>
    </row>
    <row r="1192" spans="1:13">
      <c r="A1192" s="2"/>
      <c r="B1192" s="2"/>
      <c r="C1192" s="2"/>
      <c r="D1192" s="2"/>
      <c r="E1192" s="2"/>
      <c r="G1192" s="2"/>
      <c r="I1192" s="2"/>
      <c r="K1192" s="3"/>
      <c r="L1192" s="3"/>
      <c r="M1192" s="3"/>
    </row>
    <row r="1193" spans="1:13">
      <c r="A1193" s="2"/>
      <c r="B1193" s="2" t="s">
        <v>224</v>
      </c>
      <c r="C1193" s="5">
        <v>30213</v>
      </c>
      <c r="D1193" s="2" t="s">
        <v>91</v>
      </c>
      <c r="E1193" s="5">
        <v>1376.89073846579</v>
      </c>
      <c r="F1193" s="8">
        <v>41599999.881267004</v>
      </c>
      <c r="G1193" s="2"/>
      <c r="I1193" s="8">
        <v>41599999.881267004</v>
      </c>
      <c r="K1193" s="3"/>
      <c r="L1193" s="6">
        <v>42025000</v>
      </c>
      <c r="M1193" s="14">
        <v>-425000.11873299599</v>
      </c>
    </row>
    <row r="1194" spans="1:13">
      <c r="A1194" s="2"/>
      <c r="B1194" s="2"/>
      <c r="C1194" s="2"/>
      <c r="D1194" s="2"/>
      <c r="E1194" s="2"/>
      <c r="G1194" s="2"/>
      <c r="I1194" s="2"/>
      <c r="K1194" s="3"/>
      <c r="L1194" s="3"/>
      <c r="M1194" s="3"/>
    </row>
    <row r="1195" spans="1:13">
      <c r="A1195" s="2"/>
      <c r="B1195" s="2" t="s">
        <v>225</v>
      </c>
      <c r="C1195" s="2"/>
      <c r="D1195" s="2"/>
      <c r="E1195" s="2"/>
      <c r="G1195" s="2"/>
      <c r="I1195" s="2"/>
      <c r="K1195" s="3"/>
      <c r="L1195" s="3"/>
      <c r="M1195" s="3"/>
    </row>
    <row r="1196" spans="1:13">
      <c r="A1196" s="2"/>
      <c r="B1196" s="2"/>
      <c r="C1196" s="2"/>
      <c r="D1196" s="2"/>
      <c r="E1196" s="2"/>
      <c r="G1196" s="2"/>
      <c r="I1196" s="2"/>
      <c r="K1196" s="3"/>
      <c r="L1196" s="3"/>
      <c r="M1196" s="3"/>
    </row>
    <row r="1197" spans="1:13">
      <c r="A1197" s="2"/>
      <c r="B1197" s="2" t="s">
        <v>88</v>
      </c>
      <c r="C1197" s="2"/>
      <c r="D1197" s="2"/>
      <c r="E1197" s="2"/>
      <c r="G1197" s="2"/>
      <c r="I1197" s="2"/>
      <c r="K1197" s="3"/>
      <c r="L1197" s="3"/>
      <c r="M1197" s="3"/>
    </row>
    <row r="1199" spans="1:13">
      <c r="A1199" s="7"/>
      <c r="B1199" s="7" t="s">
        <v>109</v>
      </c>
    </row>
    <row r="1200" spans="1:13">
      <c r="A1200" s="2"/>
      <c r="B1200" s="2"/>
      <c r="C1200" s="2"/>
      <c r="D1200" s="2"/>
      <c r="E1200" s="2"/>
      <c r="G1200" s="2"/>
      <c r="H1200" s="2"/>
    </row>
    <row r="1201" spans="1:8">
      <c r="A1201" s="2"/>
      <c r="B1201" s="2" t="s">
        <v>110</v>
      </c>
      <c r="C1201" s="2"/>
      <c r="D1201" s="2"/>
      <c r="E1201" s="2"/>
      <c r="G1201" s="2"/>
      <c r="H1201" s="2"/>
    </row>
    <row r="1202" spans="1:8">
      <c r="A1202" s="2"/>
      <c r="B1202" s="2"/>
      <c r="C1202" s="2"/>
      <c r="D1202" s="2"/>
      <c r="E1202" s="2"/>
      <c r="G1202" s="2"/>
      <c r="H1202" s="2"/>
    </row>
    <row r="1203" spans="1:8">
      <c r="A1203" s="2"/>
      <c r="B1203" s="2" t="s">
        <v>111</v>
      </c>
      <c r="C1203" s="2"/>
      <c r="D1203" s="2" t="s">
        <v>112</v>
      </c>
      <c r="E1203" s="2"/>
      <c r="G1203" s="2"/>
      <c r="H1203" s="2"/>
    </row>
    <row r="1204" spans="1:8">
      <c r="A1204" s="2"/>
      <c r="B1204" s="2"/>
      <c r="C1204" s="2"/>
      <c r="D1204" s="2"/>
      <c r="E1204" s="2"/>
      <c r="G1204" s="2"/>
      <c r="H1204" s="2"/>
    </row>
    <row r="1205" spans="1:8">
      <c r="A1205" s="2"/>
      <c r="B1205" s="2" t="s">
        <v>158</v>
      </c>
      <c r="C1205" s="2"/>
      <c r="D1205" s="2"/>
      <c r="E1205" s="2"/>
      <c r="F1205" s="2" t="s">
        <v>115</v>
      </c>
      <c r="G1205" s="2"/>
      <c r="H1205" s="11" t="s">
        <v>115</v>
      </c>
    </row>
    <row r="1206" spans="1:8">
      <c r="A1206" s="2"/>
      <c r="B1206" s="2" t="s">
        <v>113</v>
      </c>
      <c r="C1206" s="2"/>
      <c r="D1206" s="2"/>
      <c r="E1206" s="2"/>
      <c r="F1206" s="2" t="s">
        <v>115</v>
      </c>
      <c r="G1206" s="2"/>
      <c r="H1206" s="11" t="s">
        <v>115</v>
      </c>
    </row>
    <row r="1207" spans="1:8">
      <c r="A1207" s="2"/>
      <c r="B1207" s="2" t="s">
        <v>116</v>
      </c>
      <c r="C1207" s="5">
        <v>1600</v>
      </c>
      <c r="D1207" s="2" t="s">
        <v>91</v>
      </c>
      <c r="E1207" s="9">
        <v>25.827999999999999</v>
      </c>
      <c r="F1207" s="5">
        <f>C1207*E1207</f>
        <v>41324.799999999996</v>
      </c>
      <c r="G1207" s="2"/>
      <c r="H1207" s="5">
        <f>PRODUCT(F1207,G1207)</f>
        <v>41324.799999999996</v>
      </c>
    </row>
    <row r="1208" spans="1:8">
      <c r="A1208" s="2"/>
      <c r="B1208" s="2" t="s">
        <v>114</v>
      </c>
      <c r="C1208" s="5">
        <v>1600</v>
      </c>
      <c r="D1208" s="2" t="s">
        <v>91</v>
      </c>
      <c r="E1208" s="9">
        <v>3.4649999999999999</v>
      </c>
      <c r="F1208" s="5">
        <f>C1208*E1208</f>
        <v>5544</v>
      </c>
      <c r="G1208" s="2"/>
      <c r="H1208" s="5">
        <f>PRODUCT(F1208,G1208)</f>
        <v>5544</v>
      </c>
    </row>
    <row r="1209" spans="1:8">
      <c r="A1209" s="2"/>
      <c r="B1209" s="2" t="s">
        <v>117</v>
      </c>
      <c r="C1209" s="5">
        <v>1600</v>
      </c>
      <c r="D1209" s="2" t="s">
        <v>91</v>
      </c>
      <c r="E1209" s="9">
        <v>4.2240000000000002</v>
      </c>
      <c r="F1209" s="5">
        <f>C1209*E1209</f>
        <v>6758.4000000000005</v>
      </c>
      <c r="G1209" s="2"/>
      <c r="H1209" s="5">
        <f>PRODUCT(F1209,G1209)</f>
        <v>6758.4000000000005</v>
      </c>
    </row>
    <row r="1210" spans="1:8">
      <c r="A1210" s="2"/>
      <c r="B1210" s="2" t="s">
        <v>118</v>
      </c>
      <c r="C1210" s="2"/>
      <c r="D1210" s="2"/>
      <c r="E1210" s="2"/>
      <c r="F1210" s="2" t="s">
        <v>115</v>
      </c>
      <c r="G1210" s="2"/>
      <c r="H1210" s="11" t="s">
        <v>115</v>
      </c>
    </row>
    <row r="1211" spans="1:8">
      <c r="A1211" s="2"/>
      <c r="B1211" s="2" t="s">
        <v>119</v>
      </c>
      <c r="C1211" s="2"/>
      <c r="D1211" s="2"/>
      <c r="E1211" s="2"/>
      <c r="F1211" s="2" t="s">
        <v>115</v>
      </c>
      <c r="G1211" s="2"/>
      <c r="H1211" s="11" t="s">
        <v>115</v>
      </c>
    </row>
    <row r="1212" spans="1:8">
      <c r="A1212" s="2"/>
      <c r="B1212" s="2" t="s">
        <v>120</v>
      </c>
      <c r="C1212" s="5">
        <v>1600</v>
      </c>
      <c r="D1212" s="2" t="s">
        <v>91</v>
      </c>
      <c r="E1212" s="9">
        <v>1.6830000000000001</v>
      </c>
      <c r="F1212" s="5">
        <f>C1212*E1212</f>
        <v>2692.8</v>
      </c>
      <c r="G1212" s="2"/>
      <c r="H1212" s="5">
        <f>PRODUCT(F1212,G1212)</f>
        <v>2692.8</v>
      </c>
    </row>
    <row r="1213" spans="1:8">
      <c r="A1213" s="2"/>
      <c r="B1213" s="2" t="s">
        <v>121</v>
      </c>
      <c r="C1213" s="5">
        <v>1600</v>
      </c>
      <c r="D1213" s="2" t="s">
        <v>91</v>
      </c>
      <c r="E1213" s="9">
        <v>23.6</v>
      </c>
      <c r="F1213" s="5">
        <f>C1213*E1213</f>
        <v>37760</v>
      </c>
      <c r="G1213" s="2"/>
      <c r="H1213" s="5">
        <f>PRODUCT(F1213,G1213)</f>
        <v>37760</v>
      </c>
    </row>
    <row r="1214" spans="1:8">
      <c r="A1214" s="2"/>
      <c r="B1214" s="2" t="s">
        <v>122</v>
      </c>
      <c r="C1214" s="5">
        <v>1600</v>
      </c>
      <c r="D1214" s="2" t="s">
        <v>91</v>
      </c>
      <c r="E1214" s="9">
        <v>116.7</v>
      </c>
      <c r="F1214" s="5">
        <f>C1214*E1214</f>
        <v>186720</v>
      </c>
      <c r="G1214" s="2"/>
      <c r="H1214" s="5">
        <f>PRODUCT(F1214,G1214)</f>
        <v>186720</v>
      </c>
    </row>
    <row r="1215" spans="1:8">
      <c r="A1215" s="2"/>
      <c r="B1215" s="2"/>
      <c r="C1215" s="2"/>
      <c r="D1215" s="2"/>
      <c r="E1215" s="2"/>
      <c r="G1215" s="2"/>
      <c r="H1215" s="2"/>
    </row>
    <row r="1216" spans="1:8">
      <c r="A1216" s="2"/>
      <c r="B1216" s="2" t="s">
        <v>95</v>
      </c>
      <c r="C1216" s="5">
        <v>1600</v>
      </c>
      <c r="D1216" s="2" t="s">
        <v>91</v>
      </c>
      <c r="E1216" s="5">
        <v>175.5</v>
      </c>
      <c r="F1216" s="8">
        <v>280800</v>
      </c>
      <c r="G1216" s="2"/>
      <c r="H1216" s="8">
        <v>280800</v>
      </c>
    </row>
    <row r="1217" spans="1:13">
      <c r="A1217" s="2"/>
      <c r="B1217" s="2"/>
      <c r="C1217" s="2"/>
      <c r="D1217" s="2"/>
      <c r="E1217" s="2"/>
      <c r="G1217" s="2"/>
      <c r="H1217" s="2"/>
    </row>
    <row r="1218" spans="1:13">
      <c r="A1218" s="2"/>
      <c r="B1218" s="2" t="s">
        <v>96</v>
      </c>
      <c r="C1218" s="5">
        <v>10</v>
      </c>
      <c r="D1218" s="2" t="s">
        <v>97</v>
      </c>
      <c r="E1218" s="5">
        <v>561600</v>
      </c>
      <c r="F1218" s="8">
        <v>56160</v>
      </c>
      <c r="G1218" s="2"/>
      <c r="H1218" s="5">
        <f>PRODUCT(F1218,G1218)</f>
        <v>56160</v>
      </c>
    </row>
    <row r="1219" spans="1:13">
      <c r="A1219" s="2"/>
      <c r="B1219" s="2" t="s">
        <v>98</v>
      </c>
      <c r="C1219" s="5">
        <v>5</v>
      </c>
      <c r="D1219" s="2" t="s">
        <v>97</v>
      </c>
      <c r="E1219" s="5">
        <v>617760</v>
      </c>
      <c r="F1219" s="8">
        <v>30888</v>
      </c>
      <c r="G1219" s="2"/>
      <c r="H1219" s="5">
        <f>PRODUCT(F1219,G1219)</f>
        <v>30888</v>
      </c>
    </row>
    <row r="1220" spans="1:13">
      <c r="A1220" s="2"/>
      <c r="B1220" s="2" t="s">
        <v>99</v>
      </c>
      <c r="C1220" s="5">
        <v>3</v>
      </c>
      <c r="D1220" s="2" t="s">
        <v>97</v>
      </c>
      <c r="E1220" s="5">
        <v>648648</v>
      </c>
      <c r="F1220" s="8">
        <v>19459.439999999999</v>
      </c>
      <c r="G1220" s="2"/>
      <c r="H1220" s="5">
        <f>PRODUCT(F1220,G1220)</f>
        <v>19459.439999999999</v>
      </c>
    </row>
    <row r="1221" spans="1:13">
      <c r="A1221" s="2"/>
      <c r="B1221" s="2" t="s">
        <v>9</v>
      </c>
      <c r="C1221" s="5">
        <v>1600</v>
      </c>
      <c r="D1221" s="2" t="s">
        <v>91</v>
      </c>
      <c r="E1221" s="5">
        <v>242.06715</v>
      </c>
      <c r="F1221" s="8">
        <v>387307.44</v>
      </c>
      <c r="G1221" s="2"/>
      <c r="H1221" s="8">
        <v>387307.44</v>
      </c>
    </row>
    <row r="1222" spans="1:13">
      <c r="B1222" s="3" t="s">
        <v>124</v>
      </c>
      <c r="C1222" s="6">
        <v>1600</v>
      </c>
      <c r="D1222" s="3" t="s">
        <v>91</v>
      </c>
      <c r="E1222" s="6">
        <v>242.06715</v>
      </c>
      <c r="F1222" s="6">
        <f>SUM(H1179:H1215,H1217:H1220,H1222:H1222)</f>
        <v>387307.44</v>
      </c>
      <c r="G1222" s="3"/>
      <c r="I1222" s="6">
        <f>PRODUCT(F1222,G1222)</f>
        <v>387307.44</v>
      </c>
      <c r="K1222" s="3"/>
      <c r="L1222" s="3"/>
      <c r="M1222" s="3"/>
    </row>
    <row r="1224" spans="1:13">
      <c r="A1224" s="2"/>
      <c r="B1224" s="2"/>
      <c r="C1224" s="2"/>
      <c r="D1224" s="2"/>
      <c r="E1224" s="2"/>
      <c r="G1224" s="2"/>
      <c r="I1224" s="2"/>
      <c r="K1224" s="3"/>
      <c r="L1224" s="3"/>
      <c r="M1224" s="3"/>
    </row>
    <row r="1225" spans="1:13">
      <c r="A1225" s="2"/>
      <c r="B1225" s="2" t="s">
        <v>142</v>
      </c>
      <c r="C1225" s="5">
        <v>1600</v>
      </c>
      <c r="D1225" s="2" t="s">
        <v>91</v>
      </c>
      <c r="E1225" s="5">
        <v>242.06715</v>
      </c>
      <c r="F1225" s="8">
        <v>387307.44</v>
      </c>
      <c r="G1225" s="2"/>
      <c r="I1225" s="8">
        <v>387307.44</v>
      </c>
      <c r="K1225" s="3"/>
      <c r="L1225" s="3"/>
      <c r="M1225" s="3"/>
    </row>
    <row r="1226" spans="1:13">
      <c r="A1226" s="2"/>
      <c r="B1226" s="2"/>
      <c r="C1226" s="2"/>
      <c r="D1226" s="2"/>
      <c r="E1226" s="2"/>
      <c r="G1226" s="2"/>
      <c r="I1226" s="2"/>
      <c r="K1226" s="3"/>
      <c r="L1226" s="3"/>
      <c r="M1226" s="3"/>
    </row>
    <row r="1227" spans="1:13">
      <c r="A1227" s="2"/>
      <c r="B1227" s="2" t="s">
        <v>126</v>
      </c>
      <c r="C1227" s="2"/>
      <c r="D1227" s="2"/>
      <c r="E1227" s="2"/>
      <c r="G1227" s="2"/>
      <c r="I1227" s="2"/>
      <c r="K1227" s="3"/>
      <c r="L1227" s="3"/>
      <c r="M1227" s="3"/>
    </row>
    <row r="1228" spans="1:13">
      <c r="A1228" s="2"/>
      <c r="B1228" s="2" t="s">
        <v>99</v>
      </c>
      <c r="C1228" s="5">
        <v>1</v>
      </c>
      <c r="D1228" s="2" t="s">
        <v>127</v>
      </c>
      <c r="E1228" s="2"/>
      <c r="F1228" s="2" t="s">
        <v>128</v>
      </c>
      <c r="G1228" s="2"/>
      <c r="I1228" s="11" t="s">
        <v>128</v>
      </c>
      <c r="K1228" s="3"/>
      <c r="L1228" s="3"/>
      <c r="M1228" s="3"/>
    </row>
    <row r="1229" spans="1:13">
      <c r="A1229" s="2"/>
      <c r="B1229" s="2" t="s">
        <v>129</v>
      </c>
      <c r="C1229" s="5">
        <v>5</v>
      </c>
      <c r="D1229" s="2" t="s">
        <v>97</v>
      </c>
      <c r="E1229" s="5">
        <v>774614.88</v>
      </c>
      <c r="F1229" s="8">
        <v>38730.743999999999</v>
      </c>
      <c r="G1229" s="2"/>
      <c r="I1229" s="5">
        <f>PRODUCT(F1229,G1229)</f>
        <v>38730.743999999999</v>
      </c>
      <c r="K1229" s="3"/>
      <c r="L1229" s="3"/>
      <c r="M1229" s="3"/>
    </row>
    <row r="1230" spans="1:13">
      <c r="A1230" s="2"/>
      <c r="B1230" s="2"/>
      <c r="C1230" s="2"/>
      <c r="D1230" s="2"/>
      <c r="E1230" s="2"/>
      <c r="G1230" s="2"/>
      <c r="I1230" s="2"/>
      <c r="K1230" s="3"/>
      <c r="L1230" s="3"/>
      <c r="M1230" s="3"/>
    </row>
    <row r="1231" spans="1:13">
      <c r="A1231" s="2"/>
      <c r="B1231" s="2" t="s">
        <v>130</v>
      </c>
      <c r="C1231" s="2"/>
      <c r="D1231" s="2"/>
      <c r="E1231" s="2"/>
      <c r="G1231" s="2"/>
      <c r="I1231" s="2"/>
      <c r="K1231" s="3"/>
      <c r="L1231" s="3"/>
      <c r="M1231" s="3"/>
    </row>
    <row r="1232" spans="1:13">
      <c r="A1232" s="2"/>
      <c r="B1232" s="2" t="s">
        <v>131</v>
      </c>
      <c r="C1232" s="5">
        <v>3</v>
      </c>
      <c r="D1232" s="2" t="s">
        <v>97</v>
      </c>
      <c r="E1232" s="5">
        <v>813345.62399999995</v>
      </c>
      <c r="F1232" s="8">
        <v>24400.368719999999</v>
      </c>
      <c r="G1232" s="2"/>
      <c r="I1232" s="5">
        <f>PRODUCT(F1232,G1232)</f>
        <v>24400.368719999999</v>
      </c>
      <c r="K1232" s="3"/>
      <c r="L1232" s="3"/>
      <c r="M1232" s="3"/>
    </row>
    <row r="1233" spans="1:13">
      <c r="A1233" s="2"/>
      <c r="B1233" s="2"/>
      <c r="C1233" s="2"/>
      <c r="D1233" s="2"/>
      <c r="E1233" s="2"/>
      <c r="G1233" s="2"/>
      <c r="I1233" s="2"/>
      <c r="K1233" s="3"/>
      <c r="L1233" s="3"/>
      <c r="M1233" s="3"/>
    </row>
    <row r="1234" spans="1:13">
      <c r="A1234" s="2"/>
      <c r="B1234" s="2" t="s">
        <v>132</v>
      </c>
      <c r="C1234" s="2"/>
      <c r="D1234" s="2"/>
      <c r="E1234" s="2"/>
      <c r="G1234" s="2"/>
      <c r="I1234" s="2"/>
      <c r="K1234" s="3"/>
      <c r="L1234" s="3"/>
      <c r="M1234" s="3"/>
    </row>
    <row r="1235" spans="1:13">
      <c r="A1235" s="2"/>
      <c r="B1235" s="2" t="s">
        <v>133</v>
      </c>
      <c r="C1235" s="13">
        <v>5</v>
      </c>
      <c r="D1235" s="2" t="s">
        <v>97</v>
      </c>
      <c r="E1235" s="5">
        <v>837745.99271999998</v>
      </c>
      <c r="F1235" s="8">
        <v>41887.299636000003</v>
      </c>
      <c r="G1235" s="2"/>
      <c r="I1235" s="5">
        <f>PRODUCT(F1235,G1235)</f>
        <v>41887.299636000003</v>
      </c>
      <c r="K1235" s="3"/>
      <c r="L1235" s="3"/>
      <c r="M1235" s="3"/>
    </row>
    <row r="1236" spans="1:13">
      <c r="A1236" s="2"/>
      <c r="B1236" s="2" t="s">
        <v>134</v>
      </c>
      <c r="C1236" s="13">
        <v>1</v>
      </c>
      <c r="D1236" s="2" t="s">
        <v>97</v>
      </c>
      <c r="E1236" s="5">
        <v>837745.99271999998</v>
      </c>
      <c r="F1236" s="8">
        <v>8377.4599271999996</v>
      </c>
      <c r="G1236" s="2"/>
      <c r="I1236" s="5">
        <f>PRODUCT(F1236,G1236)</f>
        <v>8377.4599271999996</v>
      </c>
      <c r="K1236" s="3"/>
      <c r="L1236" s="3"/>
      <c r="M1236" s="3"/>
    </row>
    <row r="1237" spans="1:13">
      <c r="A1237" s="2"/>
      <c r="B1237" s="2" t="s">
        <v>135</v>
      </c>
      <c r="C1237" s="2"/>
      <c r="D1237" s="2" t="s">
        <v>136</v>
      </c>
      <c r="E1237" s="2"/>
      <c r="G1237" s="2"/>
      <c r="I1237" s="5">
        <f>PRODUCT(F1237,G1237)</f>
        <v>0</v>
      </c>
      <c r="K1237" s="3"/>
      <c r="L1237" s="3"/>
      <c r="M1237" s="3"/>
    </row>
    <row r="1238" spans="1:13">
      <c r="A1238" s="2"/>
      <c r="B1238" s="2"/>
      <c r="C1238" s="2"/>
      <c r="D1238" s="2"/>
      <c r="E1238" s="2"/>
      <c r="G1238" s="2"/>
      <c r="I1238" s="2"/>
      <c r="K1238" s="3"/>
      <c r="L1238" s="3"/>
      <c r="M1238" s="3"/>
    </row>
    <row r="1239" spans="1:13">
      <c r="A1239" s="2"/>
      <c r="B1239" s="2" t="s">
        <v>137</v>
      </c>
      <c r="C1239" s="5">
        <v>1600</v>
      </c>
      <c r="D1239" s="2" t="s">
        <v>91</v>
      </c>
      <c r="E1239" s="5">
        <v>312.93957017700001</v>
      </c>
      <c r="F1239" s="8">
        <v>500703.31228319998</v>
      </c>
      <c r="G1239" s="2"/>
      <c r="I1239" s="8">
        <v>500703.31228319998</v>
      </c>
      <c r="K1239" s="3"/>
      <c r="L1239" s="14">
        <v>495000</v>
      </c>
      <c r="M1239" s="3"/>
    </row>
    <row r="1240" spans="1:13">
      <c r="A1240" s="2"/>
      <c r="B1240" s="2"/>
      <c r="C1240" s="2"/>
      <c r="D1240" s="2"/>
      <c r="E1240" s="2"/>
      <c r="G1240" s="2"/>
      <c r="I1240" s="2"/>
      <c r="K1240" s="3"/>
      <c r="L1240" s="3"/>
      <c r="M1240" s="3"/>
    </row>
    <row r="1241" spans="1:13">
      <c r="A1241" s="2"/>
      <c r="B1241" s="2" t="s">
        <v>226</v>
      </c>
      <c r="C1241" s="2"/>
      <c r="D1241" s="2"/>
      <c r="E1241" s="2"/>
      <c r="G1241" s="2"/>
      <c r="I1241" s="2"/>
      <c r="K1241" s="3"/>
      <c r="L1241" s="3"/>
      <c r="M1241" s="3"/>
    </row>
    <row r="1242" spans="1:13">
      <c r="A1242" s="2"/>
      <c r="B1242" s="2"/>
      <c r="C1242" s="2"/>
      <c r="D1242" s="2"/>
      <c r="E1242" s="2"/>
      <c r="G1242" s="2"/>
      <c r="I1242" s="2"/>
      <c r="K1242" s="3"/>
      <c r="L1242" s="3"/>
      <c r="M1242" s="3"/>
    </row>
    <row r="1243" spans="1:13">
      <c r="A1243" s="2"/>
      <c r="B1243" s="2" t="s">
        <v>88</v>
      </c>
      <c r="C1243" s="2"/>
      <c r="D1243" s="2"/>
      <c r="E1243" s="2"/>
      <c r="G1243" s="2"/>
      <c r="I1243" s="2"/>
      <c r="K1243" s="3"/>
      <c r="L1243" s="3"/>
      <c r="M1243" s="3"/>
    </row>
    <row r="1245" spans="1:13">
      <c r="A1245" s="7"/>
      <c r="B1245" s="7" t="s">
        <v>89</v>
      </c>
    </row>
    <row r="1246" spans="1:13">
      <c r="A1246" s="2"/>
      <c r="B1246" s="2"/>
      <c r="C1246" s="2"/>
      <c r="D1246" s="2"/>
      <c r="E1246" s="2"/>
      <c r="G1246" s="2"/>
      <c r="H1246" s="2"/>
    </row>
    <row r="1247" spans="1:13">
      <c r="A1247" s="2"/>
      <c r="B1247" s="2" t="s">
        <v>89</v>
      </c>
      <c r="C1247" s="2"/>
      <c r="D1247" s="2"/>
      <c r="E1247" s="2"/>
      <c r="G1247" s="2"/>
      <c r="H1247" s="2"/>
    </row>
    <row r="1248" spans="1:13">
      <c r="A1248" s="2"/>
      <c r="B1248" s="2" t="s">
        <v>94</v>
      </c>
      <c r="C1248" s="5">
        <v>18127</v>
      </c>
      <c r="D1248" s="2" t="s">
        <v>91</v>
      </c>
      <c r="E1248" s="5">
        <v>2</v>
      </c>
      <c r="F1248" s="5">
        <f>C1248*E1248</f>
        <v>36254</v>
      </c>
      <c r="G1248" s="2"/>
      <c r="H1248" s="5">
        <f>PRODUCT(F1248,G1248)</f>
        <v>36254</v>
      </c>
    </row>
    <row r="1249" spans="1:13">
      <c r="A1249" s="2"/>
      <c r="B1249" s="2"/>
      <c r="C1249" s="2"/>
      <c r="D1249" s="2"/>
      <c r="E1249" s="2"/>
      <c r="G1249" s="2"/>
      <c r="H1249" s="2"/>
    </row>
    <row r="1250" spans="1:13">
      <c r="A1250" s="2"/>
      <c r="B1250" s="2" t="s">
        <v>95</v>
      </c>
      <c r="C1250" s="5">
        <v>586</v>
      </c>
      <c r="D1250" s="2" t="s">
        <v>91</v>
      </c>
      <c r="E1250" s="5">
        <v>61.866894197952199</v>
      </c>
      <c r="F1250" s="8">
        <v>36254</v>
      </c>
      <c r="G1250" s="2"/>
      <c r="H1250" s="8">
        <v>36254</v>
      </c>
    </row>
    <row r="1251" spans="1:13">
      <c r="A1251" s="2"/>
      <c r="B1251" s="2"/>
      <c r="C1251" s="2"/>
      <c r="D1251" s="2"/>
      <c r="E1251" s="2"/>
      <c r="G1251" s="2"/>
      <c r="H1251" s="2"/>
    </row>
    <row r="1252" spans="1:13">
      <c r="A1252" s="2"/>
      <c r="B1252" s="2" t="s">
        <v>96</v>
      </c>
      <c r="C1252" s="5">
        <v>10</v>
      </c>
      <c r="D1252" s="2" t="s">
        <v>97</v>
      </c>
      <c r="E1252" s="5">
        <v>72508</v>
      </c>
      <c r="F1252" s="8">
        <v>7250.8</v>
      </c>
      <c r="G1252" s="2"/>
      <c r="H1252" s="5">
        <f>PRODUCT(F1252,G1252)</f>
        <v>7250.8</v>
      </c>
    </row>
    <row r="1253" spans="1:13">
      <c r="A1253" s="2"/>
      <c r="B1253" s="2" t="s">
        <v>98</v>
      </c>
      <c r="C1253" s="5">
        <v>5</v>
      </c>
      <c r="D1253" s="2" t="s">
        <v>97</v>
      </c>
      <c r="E1253" s="5">
        <v>79758.8</v>
      </c>
      <c r="F1253" s="8">
        <v>3987.94</v>
      </c>
      <c r="G1253" s="2"/>
      <c r="H1253" s="5">
        <f>PRODUCT(F1253,G1253)</f>
        <v>3987.94</v>
      </c>
    </row>
    <row r="1254" spans="1:13">
      <c r="A1254" s="2"/>
      <c r="B1254" s="2" t="s">
        <v>99</v>
      </c>
      <c r="C1254" s="5">
        <v>3</v>
      </c>
      <c r="D1254" s="2" t="s">
        <v>97</v>
      </c>
      <c r="E1254" s="5">
        <v>83746.740000000005</v>
      </c>
      <c r="F1254" s="8">
        <v>2512.4022</v>
      </c>
      <c r="G1254" s="2"/>
      <c r="H1254" s="5">
        <f>PRODUCT(F1254,G1254)</f>
        <v>2512.4022</v>
      </c>
    </row>
    <row r="1255" spans="1:13">
      <c r="A1255" s="2"/>
      <c r="B1255" s="2" t="s">
        <v>9</v>
      </c>
      <c r="C1255" s="5">
        <v>586</v>
      </c>
      <c r="D1255" s="2" t="s">
        <v>91</v>
      </c>
      <c r="E1255" s="5">
        <v>85.333007167235493</v>
      </c>
      <c r="F1255" s="8">
        <v>50005.142200000002</v>
      </c>
      <c r="G1255" s="2"/>
      <c r="H1255" s="8">
        <v>50005.142200000002</v>
      </c>
    </row>
    <row r="1256" spans="1:13">
      <c r="B1256" s="3" t="s">
        <v>100</v>
      </c>
      <c r="C1256" s="6">
        <v>586</v>
      </c>
      <c r="D1256" s="3" t="s">
        <v>91</v>
      </c>
      <c r="E1256" s="6">
        <v>85.333007167235493</v>
      </c>
      <c r="F1256" s="6">
        <f>SUM(H1225:H1249,H1251:H1254,H1256:H1256)</f>
        <v>50005.142200000002</v>
      </c>
      <c r="G1256" s="3"/>
      <c r="I1256" s="6">
        <f>PRODUCT(F1256,G1256)</f>
        <v>50005.142200000002</v>
      </c>
      <c r="K1256" s="3"/>
      <c r="L1256" s="3"/>
      <c r="M1256" s="3"/>
    </row>
    <row r="1258" spans="1:13">
      <c r="A1258" s="7"/>
      <c r="B1258" s="7" t="s">
        <v>144</v>
      </c>
    </row>
    <row r="1259" spans="1:13">
      <c r="A1259" s="2"/>
      <c r="B1259" s="2"/>
      <c r="C1259" s="2"/>
      <c r="D1259" s="2"/>
      <c r="E1259" s="2"/>
      <c r="G1259" s="2"/>
      <c r="H1259" s="2"/>
      <c r="K1259" s="2"/>
      <c r="L1259" s="2"/>
      <c r="M1259" s="2"/>
    </row>
    <row r="1260" spans="1:13">
      <c r="A1260" s="2"/>
      <c r="B1260" s="2" t="s">
        <v>145</v>
      </c>
      <c r="C1260" s="2"/>
      <c r="D1260" s="2"/>
      <c r="E1260" s="2"/>
      <c r="G1260" s="2"/>
      <c r="H1260" s="2"/>
      <c r="K1260" s="2"/>
      <c r="L1260" s="2"/>
      <c r="M1260" s="2"/>
    </row>
    <row r="1261" spans="1:13">
      <c r="A1261" s="2"/>
      <c r="B1261" s="2"/>
      <c r="C1261" s="2"/>
      <c r="D1261" s="2"/>
      <c r="E1261" s="2"/>
      <c r="G1261" s="2"/>
      <c r="H1261" s="2"/>
      <c r="K1261" s="2"/>
      <c r="L1261" s="2"/>
      <c r="M1261" s="2"/>
    </row>
    <row r="1262" spans="1:13">
      <c r="A1262" s="2"/>
      <c r="B1262" s="2" t="s">
        <v>146</v>
      </c>
      <c r="C1262" s="5">
        <v>1036</v>
      </c>
      <c r="D1262" s="2" t="s">
        <v>91</v>
      </c>
      <c r="E1262" s="5">
        <v>500</v>
      </c>
      <c r="F1262" s="5">
        <f>C1262*E1262</f>
        <v>518000</v>
      </c>
      <c r="G1262" s="2"/>
      <c r="H1262" s="5">
        <f>PRODUCT(F1262,G1262)</f>
        <v>518000</v>
      </c>
      <c r="K1262" s="8">
        <v>4206</v>
      </c>
      <c r="L1262" s="12">
        <v>1</v>
      </c>
      <c r="M1262" s="9">
        <v>0.28000000000000003</v>
      </c>
    </row>
    <row r="1263" spans="1:13">
      <c r="A1263" s="2"/>
      <c r="B1263" s="2"/>
      <c r="C1263" s="2"/>
      <c r="D1263" s="2"/>
      <c r="E1263" s="2"/>
      <c r="G1263" s="2"/>
      <c r="H1263" s="2"/>
      <c r="K1263" s="2"/>
      <c r="L1263" s="2"/>
      <c r="M1263" s="2"/>
    </row>
    <row r="1264" spans="1:13">
      <c r="A1264" s="2"/>
      <c r="B1264" s="2" t="s">
        <v>149</v>
      </c>
      <c r="C1264" s="5">
        <v>1036</v>
      </c>
      <c r="D1264" s="2" t="s">
        <v>91</v>
      </c>
      <c r="E1264" s="5">
        <v>20</v>
      </c>
      <c r="F1264" s="5">
        <f>C1264*E1264</f>
        <v>20720</v>
      </c>
      <c r="G1264" s="2"/>
      <c r="H1264" s="5">
        <f>PRODUCT(F1264,G1264)</f>
        <v>20720</v>
      </c>
      <c r="K1264" s="2"/>
      <c r="L1264" s="2"/>
      <c r="M1264" s="2"/>
    </row>
    <row r="1265" spans="1:13">
      <c r="A1265" s="2"/>
      <c r="B1265" s="2"/>
      <c r="C1265" s="2"/>
      <c r="D1265" s="2"/>
      <c r="E1265" s="2"/>
      <c r="G1265" s="2"/>
      <c r="H1265" s="2"/>
      <c r="K1265" s="2"/>
      <c r="L1265" s="2"/>
      <c r="M1265" s="2"/>
    </row>
    <row r="1266" spans="1:13">
      <c r="A1266" s="2"/>
      <c r="B1266" s="2" t="s">
        <v>95</v>
      </c>
      <c r="C1266" s="5">
        <v>26817</v>
      </c>
      <c r="D1266" s="2" t="s">
        <v>91</v>
      </c>
      <c r="E1266" s="5">
        <v>20.0887496737144</v>
      </c>
      <c r="F1266" s="8">
        <v>538720</v>
      </c>
      <c r="G1266" s="2"/>
      <c r="H1266" s="8">
        <v>538720</v>
      </c>
      <c r="K1266" s="2"/>
      <c r="L1266" s="2"/>
      <c r="M1266" s="2"/>
    </row>
    <row r="1267" spans="1:13">
      <c r="A1267" s="2"/>
      <c r="B1267" s="2"/>
      <c r="C1267" s="2"/>
      <c r="D1267" s="2"/>
      <c r="E1267" s="2"/>
      <c r="G1267" s="2"/>
      <c r="H1267" s="2"/>
      <c r="K1267" s="2"/>
      <c r="L1267" s="2"/>
      <c r="M1267" s="2"/>
    </row>
    <row r="1268" spans="1:13">
      <c r="A1268" s="2"/>
      <c r="B1268" s="2" t="s">
        <v>96</v>
      </c>
      <c r="C1268" s="5">
        <v>10</v>
      </c>
      <c r="D1268" s="2" t="s">
        <v>97</v>
      </c>
      <c r="E1268" s="5">
        <v>1077440</v>
      </c>
      <c r="F1268" s="8">
        <v>107744</v>
      </c>
      <c r="G1268" s="2"/>
      <c r="H1268" s="5">
        <f>PRODUCT(F1268,G1268)</f>
        <v>107744</v>
      </c>
      <c r="K1268" s="2"/>
      <c r="L1268" s="2"/>
      <c r="M1268" s="2"/>
    </row>
    <row r="1269" spans="1:13">
      <c r="A1269" s="2"/>
      <c r="B1269" s="2" t="s">
        <v>98</v>
      </c>
      <c r="C1269" s="5">
        <v>5</v>
      </c>
      <c r="D1269" s="2" t="s">
        <v>97</v>
      </c>
      <c r="E1269" s="5">
        <v>1185184</v>
      </c>
      <c r="F1269" s="8">
        <v>59259.199999999997</v>
      </c>
      <c r="G1269" s="2"/>
      <c r="H1269" s="5">
        <f>PRODUCT(F1269,G1269)</f>
        <v>59259.199999999997</v>
      </c>
      <c r="K1269" s="2"/>
      <c r="L1269" s="2"/>
      <c r="M1269" s="2"/>
    </row>
    <row r="1270" spans="1:13">
      <c r="A1270" s="2"/>
      <c r="B1270" s="2" t="s">
        <v>99</v>
      </c>
      <c r="C1270" s="5">
        <v>3</v>
      </c>
      <c r="D1270" s="2" t="s">
        <v>97</v>
      </c>
      <c r="E1270" s="5">
        <v>1244443.2</v>
      </c>
      <c r="F1270" s="8">
        <v>37333.296000000002</v>
      </c>
      <c r="G1270" s="2"/>
      <c r="H1270" s="5">
        <f>PRODUCT(F1270,G1270)</f>
        <v>37333.296000000002</v>
      </c>
      <c r="K1270" s="2"/>
      <c r="L1270" s="2"/>
      <c r="M1270" s="2"/>
    </row>
    <row r="1271" spans="1:13">
      <c r="A1271" s="2"/>
      <c r="B1271" s="2" t="s">
        <v>9</v>
      </c>
      <c r="C1271" s="5">
        <v>26817</v>
      </c>
      <c r="D1271" s="2" t="s">
        <v>91</v>
      </c>
      <c r="E1271" s="5">
        <v>27.7084124249543</v>
      </c>
      <c r="F1271" s="8">
        <v>743056.49600000004</v>
      </c>
      <c r="G1271" s="2"/>
      <c r="H1271" s="8">
        <v>743056.49600000004</v>
      </c>
      <c r="K1271" s="2"/>
      <c r="L1271" s="2"/>
      <c r="M1271" s="2"/>
    </row>
    <row r="1272" spans="1:13">
      <c r="B1272" s="3" t="s">
        <v>156</v>
      </c>
      <c r="C1272" s="6">
        <v>1036</v>
      </c>
      <c r="D1272" s="3" t="s">
        <v>91</v>
      </c>
      <c r="E1272" s="6">
        <v>717.23599999999999</v>
      </c>
      <c r="F1272" s="6">
        <f>SUM(H1259:H1265,H1267:H1270,H1272:H1272)</f>
        <v>743056.49599999993</v>
      </c>
      <c r="G1272" s="3"/>
      <c r="I1272" s="6">
        <f>PRODUCT(F1272,G1272)</f>
        <v>743056.49599999993</v>
      </c>
      <c r="K1272" s="3"/>
      <c r="L1272" s="3"/>
      <c r="M1272" s="3"/>
    </row>
    <row r="1274" spans="1:13">
      <c r="A1274" s="7"/>
      <c r="B1274" s="7" t="s">
        <v>101</v>
      </c>
    </row>
    <row r="1275" spans="1:13">
      <c r="A1275" s="2"/>
      <c r="B1275" s="2"/>
      <c r="C1275" s="2"/>
      <c r="D1275" s="2"/>
      <c r="E1275" s="2"/>
      <c r="G1275" s="2"/>
      <c r="H1275" s="2"/>
      <c r="K1275" s="2"/>
      <c r="L1275" s="2"/>
      <c r="M1275" s="2"/>
    </row>
    <row r="1276" spans="1:13">
      <c r="A1276" s="2"/>
      <c r="B1276" s="2" t="s">
        <v>101</v>
      </c>
      <c r="C1276" s="2"/>
      <c r="D1276" s="2"/>
      <c r="E1276" s="2"/>
      <c r="G1276" s="2"/>
      <c r="H1276" s="2"/>
      <c r="K1276" s="2"/>
      <c r="L1276" s="2"/>
      <c r="M1276" s="2"/>
    </row>
    <row r="1277" spans="1:13">
      <c r="A1277" s="2"/>
      <c r="B1277" s="2" t="s">
        <v>102</v>
      </c>
      <c r="C1277" s="5">
        <v>1492</v>
      </c>
      <c r="D1277" s="2" t="s">
        <v>91</v>
      </c>
      <c r="E1277" s="5">
        <v>100</v>
      </c>
      <c r="F1277" s="5">
        <f>C1277*E1277</f>
        <v>149200</v>
      </c>
      <c r="G1277" s="2"/>
      <c r="H1277" s="5">
        <f>PRODUCT(F1277,G1277)</f>
        <v>149200</v>
      </c>
      <c r="K1277" s="2"/>
      <c r="L1277" s="5">
        <v>150</v>
      </c>
      <c r="M1277" s="8">
        <v>186.45</v>
      </c>
    </row>
    <row r="1278" spans="1:13">
      <c r="A1278" s="2"/>
      <c r="B1278" s="2" t="s">
        <v>103</v>
      </c>
      <c r="C1278" s="5">
        <v>383</v>
      </c>
      <c r="D1278" s="2" t="s">
        <v>104</v>
      </c>
      <c r="E1278" s="5">
        <v>120</v>
      </c>
      <c r="F1278" s="5">
        <f>C1278*E1278</f>
        <v>45960</v>
      </c>
      <c r="G1278" s="2"/>
      <c r="H1278" s="5">
        <f>PRODUCT(F1278,G1278)</f>
        <v>45960</v>
      </c>
      <c r="K1278" s="2"/>
      <c r="L1278" s="5">
        <v>200</v>
      </c>
      <c r="M1278" s="8">
        <v>248.6</v>
      </c>
    </row>
    <row r="1279" spans="1:13">
      <c r="A1279" s="2"/>
      <c r="B1279" s="2" t="s">
        <v>157</v>
      </c>
      <c r="C1279" s="5">
        <v>9.5749999999999993</v>
      </c>
      <c r="D1279" s="2" t="s">
        <v>93</v>
      </c>
      <c r="E1279" s="5">
        <v>6000</v>
      </c>
      <c r="F1279" s="5">
        <f>C1279*E1279</f>
        <v>57449.999999999993</v>
      </c>
      <c r="G1279" s="2"/>
      <c r="H1279" s="5">
        <f>PRODUCT(F1279,G1279)</f>
        <v>57449.999999999993</v>
      </c>
      <c r="K1279" s="2"/>
      <c r="L1279" s="5">
        <v>10000</v>
      </c>
      <c r="M1279" s="8">
        <v>12430</v>
      </c>
    </row>
    <row r="1280" spans="1:13">
      <c r="A1280" s="2"/>
      <c r="B1280" s="2" t="s">
        <v>106</v>
      </c>
      <c r="C1280" s="5">
        <v>1492</v>
      </c>
      <c r="D1280" s="2" t="s">
        <v>91</v>
      </c>
      <c r="E1280" s="5">
        <v>12</v>
      </c>
      <c r="F1280" s="5">
        <f>C1280*E1280</f>
        <v>17904</v>
      </c>
      <c r="G1280" s="2"/>
      <c r="H1280" s="5">
        <f>PRODUCT(F1280,G1280)</f>
        <v>17904</v>
      </c>
      <c r="K1280" s="2"/>
      <c r="L1280" s="5">
        <v>10</v>
      </c>
      <c r="M1280" s="8">
        <v>12.43</v>
      </c>
    </row>
    <row r="1281" spans="1:13">
      <c r="A1281" s="2"/>
      <c r="B1281" s="2" t="s">
        <v>107</v>
      </c>
      <c r="C1281" s="5">
        <v>1492</v>
      </c>
      <c r="D1281" s="2" t="s">
        <v>91</v>
      </c>
      <c r="E1281" s="5">
        <v>20</v>
      </c>
      <c r="F1281" s="5">
        <f>C1281*E1281</f>
        <v>29840</v>
      </c>
      <c r="G1281" s="2"/>
      <c r="H1281" s="5">
        <f>PRODUCT(F1281,G1281)</f>
        <v>29840</v>
      </c>
      <c r="K1281" s="2"/>
      <c r="L1281" s="2"/>
      <c r="M1281" s="2"/>
    </row>
    <row r="1282" spans="1:13">
      <c r="A1282" s="2"/>
      <c r="B1282" s="2"/>
      <c r="C1282" s="2"/>
      <c r="D1282" s="2"/>
      <c r="E1282" s="2"/>
      <c r="G1282" s="2"/>
      <c r="H1282" s="2"/>
      <c r="K1282" s="2"/>
      <c r="L1282" s="2"/>
      <c r="M1282" s="2"/>
    </row>
    <row r="1283" spans="1:13">
      <c r="A1283" s="2"/>
      <c r="B1283" s="2" t="s">
        <v>95</v>
      </c>
      <c r="C1283" s="5">
        <v>1492</v>
      </c>
      <c r="D1283" s="2" t="s">
        <v>91</v>
      </c>
      <c r="E1283" s="5">
        <v>201.30965147453099</v>
      </c>
      <c r="F1283" s="8">
        <v>300354</v>
      </c>
      <c r="G1283" s="2"/>
      <c r="H1283" s="8">
        <v>300354</v>
      </c>
      <c r="K1283" s="2"/>
      <c r="L1283" s="2"/>
      <c r="M1283" s="2"/>
    </row>
    <row r="1284" spans="1:13">
      <c r="A1284" s="2"/>
      <c r="B1284" s="2"/>
      <c r="C1284" s="2"/>
      <c r="D1284" s="2"/>
      <c r="E1284" s="2"/>
      <c r="G1284" s="2"/>
      <c r="H1284" s="2"/>
      <c r="K1284" s="2"/>
      <c r="L1284" s="2"/>
      <c r="M1284" s="2"/>
    </row>
    <row r="1285" spans="1:13">
      <c r="A1285" s="2"/>
      <c r="B1285" s="2" t="s">
        <v>96</v>
      </c>
      <c r="C1285" s="5">
        <v>10</v>
      </c>
      <c r="D1285" s="2" t="s">
        <v>97</v>
      </c>
      <c r="E1285" s="5">
        <v>330194</v>
      </c>
      <c r="F1285" s="8">
        <v>33019.4</v>
      </c>
      <c r="G1285" s="2"/>
      <c r="H1285" s="5">
        <f>PRODUCT(F1285,G1285)</f>
        <v>33019.4</v>
      </c>
      <c r="K1285" s="2"/>
      <c r="L1285" s="2"/>
      <c r="M1285" s="2"/>
    </row>
    <row r="1286" spans="1:13">
      <c r="A1286" s="2"/>
      <c r="B1286" s="2" t="s">
        <v>98</v>
      </c>
      <c r="C1286" s="5">
        <v>5</v>
      </c>
      <c r="D1286" s="2" t="s">
        <v>97</v>
      </c>
      <c r="E1286" s="5">
        <v>363213.4</v>
      </c>
      <c r="F1286" s="8">
        <v>18160.669999999998</v>
      </c>
      <c r="G1286" s="2"/>
      <c r="H1286" s="5">
        <f>PRODUCT(F1286,G1286)</f>
        <v>18160.669999999998</v>
      </c>
      <c r="K1286" s="2"/>
      <c r="L1286" s="2"/>
      <c r="M1286" s="2"/>
    </row>
    <row r="1287" spans="1:13">
      <c r="A1287" s="2"/>
      <c r="B1287" s="2" t="s">
        <v>99</v>
      </c>
      <c r="C1287" s="5">
        <v>3</v>
      </c>
      <c r="D1287" s="2" t="s">
        <v>97</v>
      </c>
      <c r="E1287" s="5">
        <v>381374.07</v>
      </c>
      <c r="F1287" s="8">
        <v>11441.222100000001</v>
      </c>
      <c r="G1287" s="2"/>
      <c r="H1287" s="5">
        <f>PRODUCT(F1287,G1287)</f>
        <v>11441.222100000001</v>
      </c>
      <c r="K1287" s="2"/>
      <c r="L1287" s="2"/>
      <c r="M1287" s="2"/>
    </row>
    <row r="1288" spans="1:13">
      <c r="A1288" s="2"/>
      <c r="B1288" s="2" t="s">
        <v>9</v>
      </c>
      <c r="C1288" s="5">
        <v>1492</v>
      </c>
      <c r="D1288" s="2" t="s">
        <v>91</v>
      </c>
      <c r="E1288" s="5">
        <v>243.28102687667601</v>
      </c>
      <c r="F1288" s="8">
        <v>362975.29210000002</v>
      </c>
      <c r="G1288" s="2"/>
      <c r="H1288" s="8">
        <v>362975.29210000002</v>
      </c>
      <c r="K1288" s="2"/>
      <c r="L1288" s="2"/>
      <c r="M1288" s="2"/>
    </row>
    <row r="1289" spans="1:13">
      <c r="B1289" s="3" t="s">
        <v>108</v>
      </c>
      <c r="C1289" s="6">
        <v>1492</v>
      </c>
      <c r="D1289" s="3" t="s">
        <v>91</v>
      </c>
      <c r="E1289" s="6">
        <v>243.28102687667601</v>
      </c>
      <c r="F1289" s="6">
        <f>SUM(H1275:H1282,H1284:H1287,H1289:H1289)</f>
        <v>362975.29210000002</v>
      </c>
      <c r="G1289" s="3"/>
      <c r="I1289" s="6">
        <f>PRODUCT(F1289,G1289)</f>
        <v>362975.29210000002</v>
      </c>
      <c r="K1289" s="3" t="s">
        <v>227</v>
      </c>
      <c r="L1289" s="3"/>
      <c r="M1289" s="3"/>
    </row>
    <row r="1291" spans="1:13">
      <c r="A1291" s="7"/>
      <c r="B1291" s="7" t="s">
        <v>140</v>
      </c>
    </row>
    <row r="1292" spans="1:13">
      <c r="A1292" s="2"/>
      <c r="B1292" s="2"/>
      <c r="C1292" s="2"/>
      <c r="D1292" s="2"/>
      <c r="E1292" s="2"/>
      <c r="G1292" s="2"/>
      <c r="H1292" s="2"/>
    </row>
    <row r="1293" spans="1:13">
      <c r="A1293" s="2"/>
      <c r="B1293" s="2" t="s">
        <v>110</v>
      </c>
      <c r="C1293" s="2"/>
      <c r="D1293" s="2"/>
      <c r="E1293" s="2"/>
      <c r="G1293" s="2"/>
      <c r="H1293" s="2"/>
    </row>
    <row r="1294" spans="1:13">
      <c r="A1294" s="2"/>
      <c r="B1294" s="2"/>
      <c r="C1294" s="2"/>
      <c r="D1294" s="2"/>
      <c r="E1294" s="2"/>
      <c r="G1294" s="2"/>
      <c r="H1294" s="2"/>
    </row>
    <row r="1295" spans="1:13">
      <c r="A1295" s="2"/>
      <c r="B1295" s="2" t="s">
        <v>111</v>
      </c>
      <c r="C1295" s="2"/>
      <c r="D1295" s="2" t="s">
        <v>112</v>
      </c>
      <c r="E1295" s="2"/>
      <c r="G1295" s="2"/>
      <c r="H1295" s="2"/>
    </row>
    <row r="1296" spans="1:13">
      <c r="A1296" s="2"/>
      <c r="B1296" s="2"/>
      <c r="C1296" s="2"/>
      <c r="D1296" s="2"/>
      <c r="E1296" s="2"/>
      <c r="G1296" s="2"/>
      <c r="H1296" s="2"/>
    </row>
    <row r="1297" spans="1:8">
      <c r="A1297" s="2"/>
      <c r="B1297" s="2" t="s">
        <v>158</v>
      </c>
      <c r="C1297" s="5">
        <v>5000</v>
      </c>
      <c r="D1297" s="2"/>
      <c r="E1297" s="2"/>
      <c r="F1297" s="2" t="s">
        <v>115</v>
      </c>
      <c r="G1297" s="2"/>
      <c r="H1297" s="11" t="s">
        <v>115</v>
      </c>
    </row>
    <row r="1298" spans="1:8">
      <c r="A1298" s="2"/>
      <c r="B1298" s="2" t="s">
        <v>113</v>
      </c>
      <c r="C1298" s="5">
        <v>5000</v>
      </c>
      <c r="D1298" s="2"/>
      <c r="E1298" s="2"/>
      <c r="F1298" s="2" t="s">
        <v>115</v>
      </c>
      <c r="G1298" s="2"/>
      <c r="H1298" s="11" t="s">
        <v>115</v>
      </c>
    </row>
    <row r="1299" spans="1:8">
      <c r="A1299" s="2"/>
      <c r="B1299" s="2" t="s">
        <v>114</v>
      </c>
      <c r="C1299" s="5">
        <v>5000</v>
      </c>
      <c r="D1299" s="2" t="s">
        <v>91</v>
      </c>
      <c r="E1299" s="9">
        <v>3.4649999999999999</v>
      </c>
      <c r="F1299" s="5">
        <f>C1299*E1299</f>
        <v>17325</v>
      </c>
      <c r="G1299" s="2"/>
      <c r="H1299" s="5">
        <f>PRODUCT(F1299,G1299)</f>
        <v>17325</v>
      </c>
    </row>
    <row r="1300" spans="1:8">
      <c r="A1300" s="2"/>
      <c r="B1300" s="2" t="s">
        <v>117</v>
      </c>
      <c r="C1300" s="5">
        <v>5000</v>
      </c>
      <c r="D1300" s="2" t="s">
        <v>91</v>
      </c>
      <c r="E1300" s="9">
        <v>4.2240000000000002</v>
      </c>
      <c r="F1300" s="5">
        <f>C1300*E1300</f>
        <v>21120</v>
      </c>
      <c r="G1300" s="2"/>
      <c r="H1300" s="5">
        <f>PRODUCT(F1300,G1300)</f>
        <v>21120</v>
      </c>
    </row>
    <row r="1301" spans="1:8">
      <c r="A1301" s="2"/>
      <c r="B1301" s="2" t="s">
        <v>118</v>
      </c>
      <c r="C1301" s="2"/>
      <c r="D1301" s="2"/>
      <c r="E1301" s="2"/>
      <c r="F1301" s="2" t="s">
        <v>115</v>
      </c>
      <c r="G1301" s="2"/>
      <c r="H1301" s="11" t="s">
        <v>115</v>
      </c>
    </row>
    <row r="1302" spans="1:8">
      <c r="A1302" s="2"/>
      <c r="B1302" s="2" t="s">
        <v>119</v>
      </c>
      <c r="C1302" s="2"/>
      <c r="D1302" s="2"/>
      <c r="E1302" s="2"/>
      <c r="F1302" s="2" t="s">
        <v>115</v>
      </c>
      <c r="G1302" s="2"/>
      <c r="H1302" s="11" t="s">
        <v>115</v>
      </c>
    </row>
    <row r="1303" spans="1:8">
      <c r="A1303" s="2"/>
      <c r="B1303" s="2" t="s">
        <v>120</v>
      </c>
      <c r="C1303" s="5">
        <v>5000</v>
      </c>
      <c r="D1303" s="2" t="s">
        <v>91</v>
      </c>
      <c r="E1303" s="9">
        <v>1.6830000000000001</v>
      </c>
      <c r="F1303" s="5">
        <f>C1303*E1303</f>
        <v>8415</v>
      </c>
      <c r="G1303" s="2"/>
      <c r="H1303" s="5">
        <f>PRODUCT(F1303,G1303)</f>
        <v>8415</v>
      </c>
    </row>
    <row r="1304" spans="1:8">
      <c r="A1304" s="2"/>
      <c r="B1304" s="2" t="s">
        <v>121</v>
      </c>
      <c r="C1304" s="5">
        <v>5000</v>
      </c>
      <c r="D1304" s="2" t="s">
        <v>91</v>
      </c>
      <c r="E1304" s="9">
        <v>23.6</v>
      </c>
      <c r="F1304" s="5">
        <f>C1304*E1304</f>
        <v>118000</v>
      </c>
      <c r="G1304" s="2"/>
      <c r="H1304" s="5">
        <f>PRODUCT(F1304,G1304)</f>
        <v>118000</v>
      </c>
    </row>
    <row r="1305" spans="1:8">
      <c r="A1305" s="2"/>
      <c r="B1305" s="2" t="s">
        <v>122</v>
      </c>
      <c r="C1305" s="5">
        <v>5000</v>
      </c>
      <c r="D1305" s="2" t="s">
        <v>91</v>
      </c>
      <c r="E1305" s="9">
        <v>116.7</v>
      </c>
      <c r="F1305" s="5">
        <f>C1305*E1305</f>
        <v>583500</v>
      </c>
      <c r="G1305" s="2"/>
      <c r="H1305" s="5">
        <f>PRODUCT(F1305,G1305)</f>
        <v>583500</v>
      </c>
    </row>
    <row r="1306" spans="1:8">
      <c r="A1306" s="2"/>
      <c r="B1306" s="2" t="s">
        <v>174</v>
      </c>
      <c r="C1306" s="5">
        <v>1</v>
      </c>
      <c r="D1306" s="2"/>
      <c r="E1306" s="5">
        <v>-202143</v>
      </c>
      <c r="F1306" s="5">
        <f>C1306*E1306</f>
        <v>-202143</v>
      </c>
      <c r="G1306" s="2"/>
      <c r="H1306" s="5">
        <f>PRODUCT(F1306,G1306)</f>
        <v>-202143</v>
      </c>
    </row>
    <row r="1307" spans="1:8">
      <c r="A1307" s="2"/>
      <c r="B1307" s="2"/>
      <c r="C1307" s="2"/>
      <c r="D1307" s="2"/>
      <c r="E1307" s="2"/>
      <c r="G1307" s="2"/>
      <c r="H1307" s="2"/>
    </row>
    <row r="1308" spans="1:8">
      <c r="A1308" s="2"/>
      <c r="B1308" s="2" t="s">
        <v>95</v>
      </c>
      <c r="C1308" s="5">
        <v>5000</v>
      </c>
      <c r="D1308" s="2" t="s">
        <v>91</v>
      </c>
      <c r="E1308" s="5">
        <v>109.24339999999999</v>
      </c>
      <c r="F1308" s="8">
        <v>546217</v>
      </c>
      <c r="G1308" s="2"/>
      <c r="H1308" s="8">
        <v>546217</v>
      </c>
    </row>
    <row r="1309" spans="1:8">
      <c r="A1309" s="2"/>
      <c r="B1309" s="2"/>
      <c r="C1309" s="2"/>
      <c r="D1309" s="2"/>
      <c r="E1309" s="2"/>
      <c r="G1309" s="2"/>
      <c r="H1309" s="2"/>
    </row>
    <row r="1310" spans="1:8">
      <c r="A1310" s="2"/>
      <c r="B1310" s="2" t="s">
        <v>96</v>
      </c>
      <c r="C1310" s="5">
        <v>10</v>
      </c>
      <c r="D1310" s="2" t="s">
        <v>97</v>
      </c>
      <c r="E1310" s="5">
        <v>1092434</v>
      </c>
      <c r="F1310" s="8">
        <v>109243.4</v>
      </c>
      <c r="G1310" s="2"/>
      <c r="H1310" s="5">
        <f>PRODUCT(F1310,G1310)</f>
        <v>109243.4</v>
      </c>
    </row>
    <row r="1311" spans="1:8">
      <c r="A1311" s="2"/>
      <c r="B1311" s="2" t="s">
        <v>98</v>
      </c>
      <c r="C1311" s="5">
        <v>5</v>
      </c>
      <c r="D1311" s="2" t="s">
        <v>97</v>
      </c>
      <c r="E1311" s="5">
        <v>1201677.3999999999</v>
      </c>
      <c r="F1311" s="8">
        <v>60083.87</v>
      </c>
      <c r="G1311" s="2"/>
      <c r="H1311" s="5">
        <f>PRODUCT(F1311,G1311)</f>
        <v>60083.87</v>
      </c>
    </row>
    <row r="1312" spans="1:8">
      <c r="A1312" s="2"/>
      <c r="B1312" s="2" t="s">
        <v>99</v>
      </c>
      <c r="C1312" s="5">
        <v>3</v>
      </c>
      <c r="D1312" s="2" t="s">
        <v>97</v>
      </c>
      <c r="E1312" s="5">
        <v>1261761.27</v>
      </c>
      <c r="F1312" s="8">
        <v>37852.838100000001</v>
      </c>
      <c r="G1312" s="2"/>
      <c r="H1312" s="5">
        <f>PRODUCT(F1312,G1312)</f>
        <v>37852.838100000001</v>
      </c>
    </row>
    <row r="1313" spans="1:13">
      <c r="A1313" s="2"/>
      <c r="B1313" s="2" t="s">
        <v>9</v>
      </c>
      <c r="C1313" s="5">
        <v>5000</v>
      </c>
      <c r="D1313" s="2" t="s">
        <v>91</v>
      </c>
      <c r="E1313" s="5">
        <v>150.67942162</v>
      </c>
      <c r="F1313" s="8">
        <v>753397.10809999995</v>
      </c>
      <c r="G1313" s="2"/>
      <c r="H1313" s="8">
        <v>753397.10809999995</v>
      </c>
    </row>
    <row r="1314" spans="1:13">
      <c r="B1314" s="3" t="s">
        <v>141</v>
      </c>
      <c r="C1314" s="6">
        <v>5001</v>
      </c>
      <c r="D1314" s="3" t="s">
        <v>91</v>
      </c>
      <c r="E1314" s="6">
        <v>150.64929176164799</v>
      </c>
      <c r="F1314" s="6">
        <f>SUM(H1292:H1307,H1309:H1312,H1314:H1314)</f>
        <v>753397.10810000007</v>
      </c>
      <c r="G1314" s="3"/>
      <c r="I1314" s="6">
        <f>PRODUCT(F1314,G1314)</f>
        <v>753397.10810000007</v>
      </c>
      <c r="K1314" s="3"/>
      <c r="L1314" s="3"/>
      <c r="M1314" s="3"/>
    </row>
    <row r="1316" spans="1:13">
      <c r="A1316" s="2"/>
      <c r="B1316" s="2"/>
      <c r="C1316" s="2"/>
      <c r="D1316" s="2"/>
      <c r="E1316" s="2"/>
      <c r="G1316" s="2"/>
      <c r="I1316" s="2"/>
      <c r="K1316" s="3"/>
      <c r="L1316" s="3"/>
      <c r="M1316" s="3"/>
    </row>
    <row r="1317" spans="1:13">
      <c r="A1317" s="2"/>
      <c r="B1317" s="2" t="s">
        <v>142</v>
      </c>
      <c r="C1317" s="5">
        <v>5000</v>
      </c>
      <c r="D1317" s="2" t="s">
        <v>91</v>
      </c>
      <c r="E1317" s="5">
        <v>381.88680768</v>
      </c>
      <c r="F1317" s="8">
        <v>1909434.0384</v>
      </c>
      <c r="G1317" s="2"/>
      <c r="I1317" s="8">
        <v>1909434.0384</v>
      </c>
      <c r="K1317" s="3"/>
      <c r="L1317" s="3"/>
      <c r="M1317" s="3"/>
    </row>
    <row r="1318" spans="1:13">
      <c r="A1318" s="2"/>
      <c r="B1318" s="2"/>
      <c r="C1318" s="2"/>
      <c r="D1318" s="2"/>
      <c r="E1318" s="2"/>
      <c r="G1318" s="2"/>
      <c r="I1318" s="2"/>
      <c r="K1318" s="3"/>
      <c r="L1318" s="3"/>
      <c r="M1318" s="3"/>
    </row>
    <row r="1319" spans="1:13">
      <c r="A1319" s="2"/>
      <c r="B1319" s="2" t="s">
        <v>126</v>
      </c>
      <c r="C1319" s="2"/>
      <c r="D1319" s="2"/>
      <c r="E1319" s="2"/>
      <c r="G1319" s="2"/>
      <c r="I1319" s="2"/>
      <c r="K1319" s="3"/>
      <c r="L1319" s="3"/>
      <c r="M1319" s="3"/>
    </row>
    <row r="1320" spans="1:13">
      <c r="A1320" s="2"/>
      <c r="B1320" s="2" t="s">
        <v>99</v>
      </c>
      <c r="C1320" s="5">
        <v>1</v>
      </c>
      <c r="D1320" s="2" t="s">
        <v>127</v>
      </c>
      <c r="E1320" s="2"/>
      <c r="F1320" s="2" t="s">
        <v>128</v>
      </c>
      <c r="G1320" s="2"/>
      <c r="I1320" s="11" t="s">
        <v>128</v>
      </c>
      <c r="K1320" s="3"/>
      <c r="L1320" s="3"/>
      <c r="M1320" s="3"/>
    </row>
    <row r="1321" spans="1:13">
      <c r="A1321" s="2"/>
      <c r="B1321" s="2" t="s">
        <v>129</v>
      </c>
      <c r="C1321" s="5">
        <v>5</v>
      </c>
      <c r="D1321" s="2" t="s">
        <v>97</v>
      </c>
      <c r="E1321" s="5">
        <v>1909434.0384</v>
      </c>
      <c r="F1321" s="8">
        <v>95471.701920000007</v>
      </c>
      <c r="G1321" s="2"/>
      <c r="I1321" s="5">
        <f>PRODUCT(F1321,G1321)</f>
        <v>95471.701920000007</v>
      </c>
      <c r="K1321" s="3"/>
      <c r="L1321" s="3"/>
      <c r="M1321" s="3"/>
    </row>
    <row r="1322" spans="1:13">
      <c r="A1322" s="2"/>
      <c r="B1322" s="2"/>
      <c r="C1322" s="2"/>
      <c r="D1322" s="2"/>
      <c r="E1322" s="2"/>
      <c r="G1322" s="2"/>
      <c r="I1322" s="2"/>
      <c r="K1322" s="3"/>
      <c r="L1322" s="3"/>
      <c r="M1322" s="3"/>
    </row>
    <row r="1323" spans="1:13">
      <c r="A1323" s="2"/>
      <c r="B1323" s="2" t="s">
        <v>130</v>
      </c>
      <c r="C1323" s="2"/>
      <c r="D1323" s="2"/>
      <c r="E1323" s="2"/>
      <c r="G1323" s="2"/>
      <c r="I1323" s="2"/>
      <c r="K1323" s="3"/>
      <c r="L1323" s="3"/>
      <c r="M1323" s="3"/>
    </row>
    <row r="1324" spans="1:13">
      <c r="A1324" s="2"/>
      <c r="B1324" s="2" t="s">
        <v>131</v>
      </c>
      <c r="C1324" s="5">
        <v>3</v>
      </c>
      <c r="D1324" s="2" t="s">
        <v>97</v>
      </c>
      <c r="E1324" s="5">
        <v>2004905.7403200001</v>
      </c>
      <c r="F1324" s="8">
        <v>60147.172209600001</v>
      </c>
      <c r="G1324" s="2"/>
      <c r="I1324" s="5">
        <f>PRODUCT(F1324,G1324)</f>
        <v>60147.172209600001</v>
      </c>
      <c r="K1324" s="3"/>
      <c r="L1324" s="3"/>
      <c r="M1324" s="3"/>
    </row>
    <row r="1325" spans="1:13">
      <c r="A1325" s="2"/>
      <c r="B1325" s="2"/>
      <c r="C1325" s="2"/>
      <c r="D1325" s="2"/>
      <c r="E1325" s="2"/>
      <c r="G1325" s="2"/>
      <c r="I1325" s="2"/>
      <c r="K1325" s="3"/>
      <c r="L1325" s="3"/>
      <c r="M1325" s="3"/>
    </row>
    <row r="1326" spans="1:13">
      <c r="A1326" s="2"/>
      <c r="B1326" s="2" t="s">
        <v>132</v>
      </c>
      <c r="C1326" s="2"/>
      <c r="D1326" s="2"/>
      <c r="E1326" s="2"/>
      <c r="G1326" s="2"/>
      <c r="I1326" s="2"/>
      <c r="K1326" s="3"/>
      <c r="L1326" s="3"/>
      <c r="M1326" s="3"/>
    </row>
    <row r="1327" spans="1:13">
      <c r="A1327" s="2"/>
      <c r="B1327" s="2" t="s">
        <v>133</v>
      </c>
      <c r="C1327" s="13">
        <v>5</v>
      </c>
      <c r="D1327" s="2" t="s">
        <v>97</v>
      </c>
      <c r="E1327" s="5">
        <v>2065052.9125296001</v>
      </c>
      <c r="F1327" s="8">
        <v>103252.64562648001</v>
      </c>
      <c r="G1327" s="2"/>
      <c r="I1327" s="5">
        <f>PRODUCT(F1327,G1327)</f>
        <v>103252.64562648001</v>
      </c>
      <c r="K1327" s="3"/>
      <c r="L1327" s="3"/>
      <c r="M1327" s="3"/>
    </row>
    <row r="1328" spans="1:13">
      <c r="A1328" s="2"/>
      <c r="B1328" s="2" t="s">
        <v>134</v>
      </c>
      <c r="C1328" s="13">
        <v>1</v>
      </c>
      <c r="D1328" s="2" t="s">
        <v>97</v>
      </c>
      <c r="E1328" s="5">
        <v>2065052.9125296001</v>
      </c>
      <c r="F1328" s="8">
        <v>20877.529125296001</v>
      </c>
      <c r="G1328" s="2"/>
      <c r="I1328" s="5">
        <f>PRODUCT(F1328,G1328)</f>
        <v>20877.529125296001</v>
      </c>
      <c r="K1328" s="3"/>
      <c r="L1328" s="3"/>
      <c r="M1328" s="3"/>
    </row>
    <row r="1329" spans="1:16">
      <c r="A1329" s="2"/>
      <c r="B1329" s="2" t="s">
        <v>174</v>
      </c>
      <c r="C1329" s="13">
        <v>-1</v>
      </c>
      <c r="D1329" s="2" t="s">
        <v>136</v>
      </c>
      <c r="E1329" s="5">
        <v>163625</v>
      </c>
      <c r="F1329" s="9">
        <f>C1329*E1329</f>
        <v>-163625</v>
      </c>
      <c r="G1329" s="2"/>
      <c r="I1329" s="5">
        <f>PRODUCT(F1329,G1329)</f>
        <v>-163625</v>
      </c>
      <c r="K1329" s="3"/>
      <c r="L1329" s="3"/>
      <c r="M1329" s="3"/>
    </row>
    <row r="1330" spans="1:16">
      <c r="A1330" s="2"/>
      <c r="B1330" s="2"/>
      <c r="C1330" s="2"/>
      <c r="D1330" s="2"/>
      <c r="E1330" s="2"/>
      <c r="G1330" s="2"/>
      <c r="I1330" s="2"/>
      <c r="K1330" s="3"/>
      <c r="L1330" s="3"/>
      <c r="M1330" s="3"/>
    </row>
    <row r="1331" spans="1:16">
      <c r="A1331" s="2"/>
      <c r="B1331" s="2" t="s">
        <v>137</v>
      </c>
      <c r="C1331" s="5">
        <v>5000</v>
      </c>
      <c r="D1331" s="2" t="s">
        <v>91</v>
      </c>
      <c r="E1331" s="5">
        <v>405.11161745627601</v>
      </c>
      <c r="F1331" s="8">
        <v>2025558.0872813801</v>
      </c>
      <c r="G1331" s="2"/>
      <c r="I1331" s="8">
        <v>2025558.0872813801</v>
      </c>
      <c r="K1331" s="3"/>
      <c r="L1331" s="14">
        <v>6360000</v>
      </c>
      <c r="M1331" s="3"/>
    </row>
    <row r="1332" spans="1:16">
      <c r="B1332" s="3" t="s">
        <v>228</v>
      </c>
      <c r="C1332" s="3"/>
      <c r="D1332" s="3"/>
      <c r="E1332" s="3"/>
      <c r="F1332" s="6">
        <f>SUM(I1085:I1178,I1180:I1192,I1194:I1224,I1226:I1238,I1240:I1316,I1318:I1330,I1332:I1332)</f>
        <v>44126261.28083165</v>
      </c>
      <c r="G1332" s="3"/>
      <c r="J1332" s="6">
        <f>PRODUCT(F1332,G1332)</f>
        <v>44126261.28083165</v>
      </c>
      <c r="K1332" s="6">
        <v>8</v>
      </c>
      <c r="L1332" s="14">
        <v>41599999.890000001</v>
      </c>
      <c r="M1332" s="3"/>
      <c r="N1332" s="3"/>
      <c r="O1332" s="14">
        <v>500703.32</v>
      </c>
      <c r="P1332" s="14">
        <v>2025558.09</v>
      </c>
    </row>
    <row r="1334" spans="1:16">
      <c r="A1334" s="2"/>
      <c r="B1334" s="2"/>
      <c r="C1334" s="2"/>
      <c r="D1334" s="2"/>
      <c r="E1334" s="2"/>
      <c r="G1334" s="2"/>
      <c r="J1334" s="2"/>
      <c r="K1334" s="3"/>
      <c r="L1334" s="14">
        <v>41599999.890000001</v>
      </c>
      <c r="M1334" s="14">
        <v>59699999.93</v>
      </c>
      <c r="N1334" s="14">
        <v>22889999.640000001</v>
      </c>
      <c r="O1334" s="14">
        <v>28420000.460000001</v>
      </c>
      <c r="P1334" s="14">
        <v>18289999.93</v>
      </c>
    </row>
    <row r="1335" spans="1:16">
      <c r="A1335" s="2"/>
      <c r="B1335" s="2" t="s">
        <v>229</v>
      </c>
      <c r="C1335" s="2"/>
      <c r="D1335" s="2"/>
      <c r="E1335" s="2"/>
      <c r="F1335" s="8">
        <v>170899999.782695</v>
      </c>
      <c r="G1335" s="2"/>
      <c r="J1335" s="8">
        <v>170899999.782695</v>
      </c>
      <c r="K1335" s="3"/>
      <c r="L1335" s="14">
        <v>41600000.200000003</v>
      </c>
      <c r="M1335" s="14">
        <v>59700000.369999997</v>
      </c>
      <c r="N1335" s="14">
        <v>22889999.859999999</v>
      </c>
      <c r="O1335" s="14">
        <v>28420000.280000001</v>
      </c>
      <c r="P1335" s="14">
        <v>18290000.399999999</v>
      </c>
    </row>
    <row r="1336" spans="1:16">
      <c r="A1336" s="2"/>
      <c r="B1336" s="2"/>
      <c r="C1336" s="2"/>
      <c r="D1336" s="2"/>
      <c r="E1336" s="2"/>
      <c r="G1336" s="2"/>
      <c r="J1336" s="2"/>
      <c r="K1336" s="3"/>
      <c r="L1336" s="3"/>
      <c r="M1336" s="3"/>
      <c r="N1336" s="3"/>
      <c r="O1336" s="3"/>
      <c r="P1336" s="3"/>
    </row>
    <row r="1337" spans="1:16">
      <c r="A1337" s="2"/>
      <c r="B1337" s="2"/>
      <c r="C1337" s="2"/>
      <c r="D1337" s="2"/>
      <c r="E1337" s="2"/>
      <c r="G1337" s="2"/>
      <c r="J1337" s="2"/>
      <c r="K1337" s="3"/>
      <c r="L1337" s="14">
        <v>-0.31000000238418601</v>
      </c>
      <c r="M1337" s="14">
        <v>-0.43999999761581399</v>
      </c>
      <c r="N1337" s="14">
        <v>-0.21999999880790699</v>
      </c>
      <c r="O1337" s="14">
        <v>0.179999999701977</v>
      </c>
      <c r="P1337" s="14">
        <v>-0.46999999880790699</v>
      </c>
    </row>
    <row r="1338" spans="1:16">
      <c r="A1338" s="2"/>
      <c r="B1338" s="2"/>
      <c r="C1338" s="2"/>
      <c r="D1338" s="2"/>
      <c r="E1338" s="2"/>
      <c r="G1338" s="2"/>
      <c r="J1338" s="2"/>
      <c r="K1338" s="3"/>
      <c r="L1338" s="3"/>
      <c r="M1338" s="3"/>
      <c r="N1338" s="3"/>
      <c r="O1338" s="3"/>
      <c r="P1338" s="3"/>
    </row>
    <row r="1339" spans="1:16">
      <c r="A1339" s="2"/>
      <c r="B1339" s="2"/>
      <c r="C1339" s="2"/>
      <c r="D1339" s="2"/>
      <c r="E1339" s="2"/>
      <c r="G1339" s="2"/>
      <c r="J1339" s="2"/>
      <c r="K1339" s="3"/>
      <c r="L1339" s="3" t="s">
        <v>230</v>
      </c>
      <c r="M1339" s="3"/>
      <c r="N1339" s="3"/>
      <c r="O1339" s="3" t="s">
        <v>230</v>
      </c>
      <c r="P1339" s="3" t="s">
        <v>230</v>
      </c>
    </row>
    <row r="1342" spans="1:16">
      <c r="B1342" s="3" t="s">
        <v>231</v>
      </c>
      <c r="J1342" s="6">
        <f>SUM(J5:J1334)+SUM(J1336:J1339)</f>
        <v>170899999.78269506</v>
      </c>
    </row>
  </sheetData>
  <mergeCells count="2">
    <mergeCell ref="A1:J1"/>
    <mergeCell ref="A2:J2"/>
  </mergeCells>
  <pageMargins left="0.75" right="0.75" top="1" bottom="1" header="0.5" footer="0.5"/>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2bc22b4-a09a-4629-9962-abe08ba3d882">
      <Terms xmlns="http://schemas.microsoft.com/office/infopath/2007/PartnerControls"/>
    </lcf76f155ced4ddcb4097134ff3c332f>
    <TaxCatchAll xmlns="2d221494-178b-4357-bea6-3a87c5967eb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7E8BACDE5CE1F478E642FA314FD8E98" ma:contentTypeVersion="17" ma:contentTypeDescription="Create a new document." ma:contentTypeScope="" ma:versionID="f22ff5e72c9ce1b4403dff5416d2cae2">
  <xsd:schema xmlns:xsd="http://www.w3.org/2001/XMLSchema" xmlns:xs="http://www.w3.org/2001/XMLSchema" xmlns:p="http://schemas.microsoft.com/office/2006/metadata/properties" xmlns:ns2="02bc22b4-a09a-4629-9962-abe08ba3d882" xmlns:ns3="e8204915-b704-4a33-90c4-6272feb2af62" xmlns:ns4="2d221494-178b-4357-bea6-3a87c5967eb4" targetNamespace="http://schemas.microsoft.com/office/2006/metadata/properties" ma:root="true" ma:fieldsID="2e5a2173be16325a9f112d9ffeae645a" ns2:_="" ns3:_="" ns4:_="">
    <xsd:import namespace="02bc22b4-a09a-4629-9962-abe08ba3d882"/>
    <xsd:import namespace="e8204915-b704-4a33-90c4-6272feb2af62"/>
    <xsd:import namespace="2d221494-178b-4357-bea6-3a87c5967e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4: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bc22b4-a09a-4629-9962-abe08ba3d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be76f96-e7f0-4e7c-b4d8-bf0f4c547e18"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204915-b704-4a33-90c4-6272feb2af6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221494-178b-4357-bea6-3a87c5967eb4"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16206559-f61d-4cc1-85e4-e0bc11a6ea83}" ma:internalName="TaxCatchAll" ma:showField="CatchAllData" ma:web="e8204915-b704-4a33-90c4-6272feb2af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98C7F5-60EF-45A5-AB67-CE97CA3E2478}"/>
</file>

<file path=customXml/itemProps2.xml><?xml version="1.0" encoding="utf-8"?>
<ds:datastoreItem xmlns:ds="http://schemas.openxmlformats.org/officeDocument/2006/customXml" ds:itemID="{01691EFE-D494-4696-9741-33FFD17D0DF6}"/>
</file>

<file path=customXml/itemProps3.xml><?xml version="1.0" encoding="utf-8"?>
<ds:datastoreItem xmlns:ds="http://schemas.openxmlformats.org/officeDocument/2006/customXml" ds:itemID="{D94D9F81-9FA8-4FCE-BA93-C380C7999E4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Brendan Parnell</cp:lastModifiedBy>
  <cp:revision/>
  <dcterms:created xsi:type="dcterms:W3CDTF">2022-03-18T05:01:06Z</dcterms:created>
  <dcterms:modified xsi:type="dcterms:W3CDTF">2023-12-04T06:31:51Z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0x010100E7E8BACDE5CE1F478E642FA314FD8E98</vt:lpwstr>
  </property>
  <property fmtid="{D5CDD505-2E9C-101B-9397-08002B2CF9AE}" pid="3" name="MediaServiceImageTags">
    <vt:lpwstr/>
  </property>
</Properties>
</file>